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tabRatio="923" activeTab="0"/>
  </bookViews>
  <sheets>
    <sheet name="Instructions" sheetId="6" r:id="rId1"/>
    <sheet name="Master" sheetId="4" r:id="rId2"/>
    <sheet name="Implementation Phase" sheetId="2" r:id="rId3"/>
    <sheet name="Example Implementation Phase" sheetId="9" r:id="rId4"/>
    <sheet name="M&amp;O Phase" sheetId="3" r:id="rId5"/>
    <sheet name="Enhancement Phase" sheetId="5" r:id="rId6"/>
    <sheet name="Payable Events" sheetId="7" r:id="rId7"/>
    <sheet name="Project Timeline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<sst xmlns="http://schemas.openxmlformats.org/spreadsheetml/2006/main" count="495" uniqueCount="269">
  <si>
    <t>Deliverable Payment Table- Milestone Phase Execution Deliverables- Subject to Withhold</t>
  </si>
  <si>
    <t>Milestone Phase Execution/Material Services Description</t>
  </si>
  <si>
    <t>Total Fixed Execution Cost</t>
  </si>
  <si>
    <t>Initial Payable Amount</t>
  </si>
  <si>
    <t>Design Phase</t>
  </si>
  <si>
    <t>Development Phase</t>
  </si>
  <si>
    <t>Testing Phase</t>
  </si>
  <si>
    <t>Implementation Phase</t>
  </si>
  <si>
    <r>
      <t xml:space="preserve">Total Milestone Execution Deliverables </t>
    </r>
    <r>
      <rPr>
        <b/>
        <sz val="9"/>
        <color theme="1"/>
        <rFont val="Arial"/>
        <family val="2"/>
      </rPr>
      <t>(Subject to Withhold)</t>
    </r>
  </si>
  <si>
    <t xml:space="preserve"> Cost Summary Tables</t>
  </si>
  <si>
    <t>RFP Reference</t>
  </si>
  <si>
    <t>Initiation Phase</t>
  </si>
  <si>
    <t>Maximum Allowable Pecentage of Total DDI Cost</t>
  </si>
  <si>
    <t>Requirements Phase</t>
  </si>
  <si>
    <t>Percentage of Total DDI Cost</t>
  </si>
  <si>
    <t>Upon successful completion of all Data Conversion and Sprint Sessions and the Department approves the start of User Acceptance Testing.</t>
  </si>
  <si>
    <t>Upon successful completion of User Acceptance Testing, Performance testing, load testing, Parallel Testing, Data Migration, and Security testing.</t>
  </si>
  <si>
    <t>Up to 100%</t>
  </si>
  <si>
    <t>Operations Year 1:</t>
  </si>
  <si>
    <t>Operations Year 2:</t>
  </si>
  <si>
    <t>Operations Year 3:</t>
  </si>
  <si>
    <t>Operations Year 4:</t>
  </si>
  <si>
    <t>Monthly Cost</t>
  </si>
  <si>
    <t>Yearly Cost</t>
  </si>
  <si>
    <t>Hourly Rate</t>
  </si>
  <si>
    <t>Total for Year</t>
  </si>
  <si>
    <t>Contract Year</t>
  </si>
  <si>
    <t>Contract Year 1</t>
  </si>
  <si>
    <t>Contract Year 2</t>
  </si>
  <si>
    <t>Contract Year 3</t>
  </si>
  <si>
    <t>Contract Year 4</t>
  </si>
  <si>
    <t>Hours Available*</t>
  </si>
  <si>
    <t>EVV Module 
Total Cost Summary Table</t>
  </si>
  <si>
    <t>Deliverable Phase</t>
  </si>
  <si>
    <t>M&amp;O Phase</t>
  </si>
  <si>
    <t>Enhancement Phase</t>
  </si>
  <si>
    <t xml:space="preserve">Withhold Payable* </t>
  </si>
  <si>
    <t>* Payable after 6 months after implementation provided CMS Certification is maintained.</t>
  </si>
  <si>
    <t>Payable Event**</t>
  </si>
  <si>
    <t>** See Detail on Payable Events Tab</t>
  </si>
  <si>
    <t>Responsibility</t>
  </si>
  <si>
    <t>Category</t>
  </si>
  <si>
    <t>PMO</t>
  </si>
  <si>
    <t>Project Scope</t>
  </si>
  <si>
    <t>Vendor/PMO</t>
  </si>
  <si>
    <t>Department</t>
  </si>
  <si>
    <t>Vendor</t>
  </si>
  <si>
    <t>IMS Initial Project Plan</t>
  </si>
  <si>
    <t xml:space="preserve">Update project plan weekly throughout the course of the Project. </t>
  </si>
  <si>
    <t>SharePoint</t>
  </si>
  <si>
    <t>Develop location on the Departments MMIS Project SharePoint.</t>
  </si>
  <si>
    <t>Project Notebook</t>
  </si>
  <si>
    <t>Create the EVV Project Notebook and update weekly throughout  the project.</t>
  </si>
  <si>
    <t>Vendor/Department</t>
  </si>
  <si>
    <t>Week/Monthly Reporting</t>
  </si>
  <si>
    <t>Vendor Onboarding Training</t>
  </si>
  <si>
    <t>Attend PMO led training on the following:</t>
  </si>
  <si>
    <t>Vendor Payment</t>
  </si>
  <si>
    <t>Business JADs</t>
  </si>
  <si>
    <t>ALL</t>
  </si>
  <si>
    <t>Environments</t>
  </si>
  <si>
    <t>BRD</t>
  </si>
  <si>
    <t>Update IMS</t>
  </si>
  <si>
    <t xml:space="preserve">Department approves Baseline Project Plan - Changes can only be made through CCB. </t>
  </si>
  <si>
    <t>Technical JADs</t>
  </si>
  <si>
    <t xml:space="preserve">Determine technical JADs topics with Legacy MMIS contractors. </t>
  </si>
  <si>
    <t>SRD</t>
  </si>
  <si>
    <t>SDD</t>
  </si>
  <si>
    <t>Data Conversion Plan</t>
  </si>
  <si>
    <t xml:space="preserve">Vendor </t>
  </si>
  <si>
    <t>DEV and SIT Environments</t>
  </si>
  <si>
    <t>Sprints</t>
  </si>
  <si>
    <t>Vendor leads walkthrough of proposed  Development Phase task and activities.</t>
  </si>
  <si>
    <t>Vendor/PMO/Dept</t>
  </si>
  <si>
    <t>All</t>
  </si>
  <si>
    <t>SIT Testing Plan</t>
  </si>
  <si>
    <t>SIT Execution</t>
  </si>
  <si>
    <t>Create SIT Plan for PMO Review.</t>
  </si>
  <si>
    <t>UAT Test Plan and  Test Data</t>
  </si>
  <si>
    <t>Execute UAT Testing</t>
  </si>
  <si>
    <t xml:space="preserve">Vendor/PMO </t>
  </si>
  <si>
    <t>Production and Disaster Recovery Environments</t>
  </si>
  <si>
    <t>Training</t>
  </si>
  <si>
    <t>Implementation Planning</t>
  </si>
  <si>
    <t>Implementation</t>
  </si>
  <si>
    <t>Maintenance and Operation Phase</t>
  </si>
  <si>
    <t>Project Phase</t>
  </si>
  <si>
    <t>Months after Contract is Effective</t>
  </si>
  <si>
    <t>EVV Vendor Onboard Training</t>
  </si>
  <si>
    <t>EVV Vendor Payment</t>
  </si>
  <si>
    <t xml:space="preserve">Technical JADs </t>
  </si>
  <si>
    <t>Dev and SIT Environment Live</t>
  </si>
  <si>
    <t>UAT Test Plan and Test Data</t>
  </si>
  <si>
    <t xml:space="preserve">Training, Prod and DR Environments </t>
  </si>
  <si>
    <t>Withhold Vendor Payment</t>
  </si>
  <si>
    <t>Instructions:</t>
  </si>
  <si>
    <t>Upon successful implementation of the EVV Module and month of successful operation in the prodcution enrionment with all defects cured.</t>
  </si>
  <si>
    <t xml:space="preserve">    The amount entered may not exceed the allowable percentage of the total DDI cost for that Milestone deliverable.</t>
  </si>
  <si>
    <t xml:space="preserve">     The enhancment hours are cumulative and unused hours carry over to the next contract year.</t>
  </si>
  <si>
    <t xml:space="preserve">     The cells are locked and may not be manually entered.</t>
  </si>
  <si>
    <t xml:space="preserve">     Payment will only be made after each phase is completed as described in the RFP.</t>
  </si>
  <si>
    <t>Percentage of Total DDI Cost***</t>
  </si>
  <si>
    <t>NOTES:</t>
  </si>
  <si>
    <t>***  If the Percentage of Total DDI Cost is above the maximum allowable percentage the cell will be shaded red.</t>
  </si>
  <si>
    <t xml:space="preserve">     The hourly rate will automatically be calculated for 5,000 hours.</t>
  </si>
  <si>
    <r>
      <t xml:space="preserve">2.  On the </t>
    </r>
    <r>
      <rPr>
        <b/>
        <i/>
        <sz val="14"/>
        <color theme="1"/>
        <rFont val="Calibri"/>
        <family val="2"/>
        <scheme val="minor"/>
      </rPr>
      <t>M&amp;O Phase</t>
    </r>
    <r>
      <rPr>
        <sz val="14"/>
        <color theme="1"/>
        <rFont val="Calibri"/>
        <family val="2"/>
        <scheme val="minor"/>
      </rPr>
      <t xml:space="preserve"> tab please enter the monthly dollar in the yellow cell for each Operation Year.  </t>
    </r>
  </si>
  <si>
    <r>
      <t xml:space="preserve">4.  The </t>
    </r>
    <r>
      <rPr>
        <b/>
        <i/>
        <sz val="14"/>
        <color theme="1"/>
        <rFont val="Calibri"/>
        <family val="2"/>
        <scheme val="minor"/>
      </rPr>
      <t>Master</t>
    </r>
    <r>
      <rPr>
        <sz val="14"/>
        <color theme="1"/>
        <rFont val="Calibri"/>
        <family val="2"/>
        <scheme val="minor"/>
      </rPr>
      <t xml:space="preserve"> tab will carry over the values from the Deliverable Phase, M&amp;O Phase, and the Enhancement Phase.</t>
    </r>
  </si>
  <si>
    <r>
      <t xml:space="preserve">6.  The </t>
    </r>
    <r>
      <rPr>
        <b/>
        <i/>
        <sz val="14"/>
        <color theme="1"/>
        <rFont val="Calibri"/>
        <family val="2"/>
        <scheme val="minor"/>
      </rPr>
      <t>Project Timeline</t>
    </r>
    <r>
      <rPr>
        <sz val="14"/>
        <color theme="1"/>
        <rFont val="Calibri"/>
        <family val="2"/>
        <scheme val="minor"/>
      </rPr>
      <t xml:space="preserve"> is a representation of the proposed timeline.  The timeline is a representation of the proposed time to complete the project.</t>
    </r>
  </si>
  <si>
    <r>
      <t xml:space="preserve">5.  The </t>
    </r>
    <r>
      <rPr>
        <b/>
        <i/>
        <sz val="14"/>
        <color theme="1"/>
        <rFont val="Calibri"/>
        <family val="2"/>
        <scheme val="minor"/>
      </rPr>
      <t xml:space="preserve">Payable Events </t>
    </r>
    <r>
      <rPr>
        <sz val="14"/>
        <color theme="1"/>
        <rFont val="Calibri"/>
        <family val="2"/>
        <scheme val="minor"/>
      </rPr>
      <t>tab shows the events for each phase. The events must be completed prior to payment.</t>
    </r>
  </si>
  <si>
    <r>
      <t xml:space="preserve">7.  The </t>
    </r>
    <r>
      <rPr>
        <b/>
        <i/>
        <sz val="14"/>
        <color theme="1"/>
        <rFont val="Calibri"/>
        <family val="2"/>
        <scheme val="minor"/>
      </rPr>
      <t>Example Deliverable Phase</t>
    </r>
    <r>
      <rPr>
        <sz val="14"/>
        <color theme="1"/>
        <rFont val="Calibri"/>
        <family val="2"/>
        <scheme val="minor"/>
      </rPr>
      <t xml:space="preserve"> tab represents a completed tab. The values used in the Example tab are purely shown as sample values.  </t>
    </r>
  </si>
  <si>
    <t>Operations Year 5:</t>
  </si>
  <si>
    <t>Operations Optional Year 1:</t>
  </si>
  <si>
    <t>Operations Optional Year 2:</t>
  </si>
  <si>
    <t>Operations Optional Year 3:</t>
  </si>
  <si>
    <t>Operations Optional Year 4:</t>
  </si>
  <si>
    <t>Total 9 Year Cost</t>
  </si>
  <si>
    <t>Total Base Term Cost</t>
  </si>
  <si>
    <t>Contract Year 5</t>
  </si>
  <si>
    <t>Option Year 1</t>
  </si>
  <si>
    <t>Option Year 2</t>
  </si>
  <si>
    <t>Option Year 3</t>
  </si>
  <si>
    <t>Option Year 4</t>
  </si>
  <si>
    <t>RFP 15-23: Electronic Visit Verification Module</t>
  </si>
  <si>
    <t>Offeror Name:</t>
  </si>
  <si>
    <t>Offeror SAP Vendor Number:</t>
  </si>
  <si>
    <t>Base Years</t>
  </si>
  <si>
    <t>Upon successful completion of Join Appication Design session and appoval by the Department of the Business Requirements Document.</t>
  </si>
  <si>
    <t xml:space="preserve"> * Unused Hours Carryover to next contract year.</t>
  </si>
  <si>
    <t>Contract Base Year Total</t>
  </si>
  <si>
    <t xml:space="preserve">Upon successful completion and appoval of the Systems Requirements Document and the System Design Document by the Department. </t>
  </si>
  <si>
    <t>Section I-7.A.1 through 6.</t>
  </si>
  <si>
    <t>Section I-7.B.</t>
  </si>
  <si>
    <t>Section I-7.C.</t>
  </si>
  <si>
    <t xml:space="preserve">Section I-7.D. </t>
  </si>
  <si>
    <t>Section I-7.E.</t>
  </si>
  <si>
    <t>Section I-7.F.</t>
  </si>
  <si>
    <t>Section I-7.A.1. through 6.</t>
  </si>
  <si>
    <r>
      <t xml:space="preserve">3.  On the </t>
    </r>
    <r>
      <rPr>
        <b/>
        <i/>
        <sz val="14"/>
        <color theme="1"/>
        <rFont val="Calibri"/>
        <family val="2"/>
        <scheme val="minor"/>
      </rPr>
      <t>Enhancement Phase</t>
    </r>
    <r>
      <rPr>
        <sz val="14"/>
        <color theme="1"/>
        <rFont val="Calibri"/>
        <family val="2"/>
        <scheme val="minor"/>
      </rPr>
      <t xml:space="preserve"> tab please enter the hourly rate for each contact year.</t>
    </r>
  </si>
  <si>
    <t>Department approves payment or notifies vendor of missing task.</t>
  </si>
  <si>
    <t>Vendor send written payment request showing all vendor task in the Requirement Phase are completed.</t>
  </si>
  <si>
    <t>Walk through baseline project plan with Department.</t>
  </si>
  <si>
    <t>Prepare Baselined Project Plan in IMS based on updates from Requirements Gathering.</t>
  </si>
  <si>
    <t>Finalize BRD requirements in ADO.</t>
  </si>
  <si>
    <t>Department approves the BRD or returns for rework.</t>
  </si>
  <si>
    <t>Walk through of BRD with Department.</t>
  </si>
  <si>
    <t>Review and provide feedback on the PMO produced BRD.</t>
  </si>
  <si>
    <t>Update IMS with Environment implementation dates.</t>
  </si>
  <si>
    <t>Walk through of planned environments with Department.</t>
  </si>
  <si>
    <t>Identify Environments and plan when environments are implemented with PMO.</t>
  </si>
  <si>
    <t>Conduct JADs.</t>
  </si>
  <si>
    <t>Update IMS Project Plan with JADs topics and schedule.</t>
  </si>
  <si>
    <t>Schedule JADS and notify stakeholders.</t>
  </si>
  <si>
    <t>Department approves topics, schedule, and stakeholders.</t>
  </si>
  <si>
    <t>Walk through with Department on JADs topics and identify required stakeholders.</t>
  </si>
  <si>
    <t>Determine JADs topics with PMO and Schedule for JADs.</t>
  </si>
  <si>
    <t>Review RFP requirements.</t>
  </si>
  <si>
    <t>Vendor sends payment request showing all vendor task in the Initiation Phase are completed.</t>
  </si>
  <si>
    <t>Data Management Strategy Plan Overview and Procedures.</t>
  </si>
  <si>
    <t>Training Plan Overview and Procedures.</t>
  </si>
  <si>
    <t>SMC Certification Plan Overview and Procedures.</t>
  </si>
  <si>
    <t>Communication Plan Overview and Procedures.</t>
  </si>
  <si>
    <t>Document Management Plan Overview and Procedures.</t>
  </si>
  <si>
    <t>Defect Management Plan Overview and Procedures.</t>
  </si>
  <si>
    <t>Risk and Issues Plan Overview and Procedures.</t>
  </si>
  <si>
    <t>Change Control Board Overview and Procedures.</t>
  </si>
  <si>
    <t>Train on Azure DevOps used for tracking requirements.</t>
  </si>
  <si>
    <t>Train vendor on SharePoint.</t>
  </si>
  <si>
    <t>Initiate Weekly and Monthly Reporting to Department.</t>
  </si>
  <si>
    <t>Baseline project plan and integrate into the IMS.</t>
  </si>
  <si>
    <t>Department approves Project Plan.</t>
  </si>
  <si>
    <t>Walk through Project Plan with Department.</t>
  </si>
  <si>
    <t>Review Project Plan with PMO.</t>
  </si>
  <si>
    <t>Develop Initial Project Plan for IMS.</t>
  </si>
  <si>
    <t>Department approves Project Scope.</t>
  </si>
  <si>
    <t>Walk through Project Scope with Department.</t>
  </si>
  <si>
    <t>Review Project scope with PMO.</t>
  </si>
  <si>
    <t>Prepare Project Scope.</t>
  </si>
  <si>
    <t>Implementation Plan Overview and Procedures .</t>
  </si>
  <si>
    <t>Train Vendor on Integrated Master Schedule (IMS) for use in module implementation.</t>
  </si>
  <si>
    <t>Review JADs topics with PMO and Schedule sequence for technical JADs.</t>
  </si>
  <si>
    <t>Walk through with Department on technical JADs topics andiIdentify required Stakeholders.</t>
  </si>
  <si>
    <t>Schedule technical JADS and notify stakeholders.</t>
  </si>
  <si>
    <t>Vendor leads technical JADs sessions with PMO assistance.</t>
  </si>
  <si>
    <t>Conduct and complete technical JADs.</t>
  </si>
  <si>
    <t>Attend PMO Led Training on SRD.</t>
  </si>
  <si>
    <t>Prepare SRD in approved template for PMO review.</t>
  </si>
  <si>
    <t>Walk through of SRD reviewed by PMO with Department.</t>
  </si>
  <si>
    <t>Department approves SRD or returns for rework.</t>
  </si>
  <si>
    <t>Enter System Requirements in ADO.</t>
  </si>
  <si>
    <t>Attend PMO Led Training on SDD.</t>
  </si>
  <si>
    <t>Prepare SDD in approved template for PMO review.</t>
  </si>
  <si>
    <t>Walk through of SDD reviewed by PMO with Department.</t>
  </si>
  <si>
    <t>Department approves SDD or returns to vendor for rework.</t>
  </si>
  <si>
    <t>Prepare Data Conversion Plan for PMO review.</t>
  </si>
  <si>
    <t>Present PMO reviewed Data Conversion Plan to the Department.</t>
  </si>
  <si>
    <t>Department approves Data Conversion Plan or returns to vendor for rework.</t>
  </si>
  <si>
    <t>Enter Data Conversion Task, Milestones with dates as approved by the Department in IMS.</t>
  </si>
  <si>
    <t>Vendor send written payment request showing all vendor task in the Design Phase are completed.</t>
  </si>
  <si>
    <t>Vendor implements DEV and SIT Environments.</t>
  </si>
  <si>
    <t>Walk through of DEV and SIT Environments with legacy vendors, PMO, and Department.</t>
  </si>
  <si>
    <t>Department approves DEV and SIT Environments or request vendor rework.</t>
  </si>
  <si>
    <t>Department approves proposed Development Phase or returns to vendor for rework.</t>
  </si>
  <si>
    <t>Develop Sprints topic, sequence, and timing  for PMO review.</t>
  </si>
  <si>
    <t>Present PMO Sprint schedule, process, and attendees to the Department.</t>
  </si>
  <si>
    <t>Department approves Sprint schedule or returns to vendor for rework.</t>
  </si>
  <si>
    <t>Enter Sprints in Project Plan in IMS.</t>
  </si>
  <si>
    <t>Begin two week sprints.</t>
  </si>
  <si>
    <t>Vendor prepares walk through of each completed two week Sprint.</t>
  </si>
  <si>
    <t>Department approves each two week Sprint is completed or returns to vendor for rework.</t>
  </si>
  <si>
    <t>Sprints are successfully completed.</t>
  </si>
  <si>
    <t>Prepare Test Plan for PMO review.</t>
  </si>
  <si>
    <t>Present PMO reviewed Test Plan to the Department.</t>
  </si>
  <si>
    <t>Department approves Test Plan or returns to vendor for rework.</t>
  </si>
  <si>
    <t>Enter Testing Task, Milestones with dates with dates as approved by the Department in IMS.</t>
  </si>
  <si>
    <t>Confirm Project Plan in IMS is correct and Department approves or returns for rework.</t>
  </si>
  <si>
    <t>Review the SIT Plan with the Department.</t>
  </si>
  <si>
    <t>Department approves SIT Plan.</t>
  </si>
  <si>
    <t>Vendor identifies qualified testers who are not on the vendor's development team.</t>
  </si>
  <si>
    <t>Walk through of vendor's testing team.</t>
  </si>
  <si>
    <t>Department approves vendor's testing team or request rework.</t>
  </si>
  <si>
    <t>Execute SIT Plan.</t>
  </si>
  <si>
    <t>Evaluate SIT Plan.</t>
  </si>
  <si>
    <t xml:space="preserve">Walk through of SIT Results. </t>
  </si>
  <si>
    <t>Department approves SIT results or request more testing.</t>
  </si>
  <si>
    <t>Vendor implements UAT and Training Environments.</t>
  </si>
  <si>
    <t>Walk through of UAT and Training Environments with legacy vendors, PMO, and Department.</t>
  </si>
  <si>
    <t>Department approves UAT and Training  Environments or request vendor rework.</t>
  </si>
  <si>
    <t xml:space="preserve">Create a comprehensive UAT Test Plan for the EVV Initial Implementation. </t>
  </si>
  <si>
    <t>Review the UAT Test Plan with the Department.</t>
  </si>
  <si>
    <t>Department approves UAT Test Plan.</t>
  </si>
  <si>
    <t>Create nonidentifiable Test Data database for use throughout Testing.</t>
  </si>
  <si>
    <t>Walk through of Test Data.</t>
  </si>
  <si>
    <t>Department approves Test Data or request rework.</t>
  </si>
  <si>
    <t>Department identifies internal Testers.</t>
  </si>
  <si>
    <t>Execute Testing.</t>
  </si>
  <si>
    <t>Final Walk through of Testing Phase.</t>
  </si>
  <si>
    <t>Department approves Testing then approves initiating implementation.</t>
  </si>
  <si>
    <t>Vendor send written payment request showing all vendor task in the Testing Phase are completed.</t>
  </si>
  <si>
    <t>Vendor implements Production and Disaster Recovery Environments.</t>
  </si>
  <si>
    <t>Walk through of Production and Disaster Recovery Environments with legacy vendors, PMO, and Department.</t>
  </si>
  <si>
    <t>Department approves Production and Disaster Recovery Environments or request vendor rework.</t>
  </si>
  <si>
    <t>Develop Training Plan for integral and external users.</t>
  </si>
  <si>
    <t>Walk thorough Training Plan with Department.</t>
  </si>
  <si>
    <t>Department approves Training Plan and identifies training stakeholders or request rework.</t>
  </si>
  <si>
    <t>Schedule required training.</t>
  </si>
  <si>
    <t>Update IMS with scheduled training.</t>
  </si>
  <si>
    <t>Execute Training.</t>
  </si>
  <si>
    <t>Create Release Plan and review with PMO.</t>
  </si>
  <si>
    <t>Walk through of Release Plan with Department.</t>
  </si>
  <si>
    <t>Department approves Release Plan or request rework.</t>
  </si>
  <si>
    <t>Create Implementation Plan and Checklist and review with PMO.</t>
  </si>
  <si>
    <t>Walk through of Implementation Plan and Checklist with Department.</t>
  </si>
  <si>
    <t>Department approves Implementation Plan and Checklist.</t>
  </si>
  <si>
    <t>Implementation.</t>
  </si>
  <si>
    <t>Vendor send written payment request showing all vendor task in the Implementation Phase are completed.</t>
  </si>
  <si>
    <t>Submit monthly invoice to the Department.</t>
  </si>
  <si>
    <t>Pays vendor upon successful submission of invoice.</t>
  </si>
  <si>
    <t xml:space="preserve">    A 5% withhold will be applied to each Milestone deliverable which will be payable after six continuous months of M&amp;O.</t>
  </si>
  <si>
    <t xml:space="preserve">     The annual amount for each Operation Year will automatically compute.</t>
  </si>
  <si>
    <t xml:space="preserve">     It does not represent the Commonwealth's expected cost.</t>
  </si>
  <si>
    <t xml:space="preserve">8. The Subcontractor's monetary value based off of the SDB/VBE Participation Goals (listed in Section #13 of the RFP JAGGAER Desctiption) will be determined by the Contract Total listed in the "EVV Module Total Cost Summary Table" under the "Master" tab. </t>
  </si>
  <si>
    <t xml:space="preserve">Section I-7.D.1 through 2. </t>
  </si>
  <si>
    <t>Section I-7.F.1 through 4</t>
  </si>
  <si>
    <t>Upon successful implementation of the EVV Module and month of successful operation in the production environment with all defects cured.</t>
  </si>
  <si>
    <t>* Operations Year 1 begins on the 1st Calendar Day after the EVV Module is implemented.</t>
  </si>
  <si>
    <t>Upon successful completion of Joint Application Design session and appoval by the Department of the Business Requirements Document.</t>
  </si>
  <si>
    <t>Upon successful completion and Department approval of Section I-7.A.1 through 6. activities.</t>
  </si>
  <si>
    <r>
      <t xml:space="preserve">1. On the </t>
    </r>
    <r>
      <rPr>
        <b/>
        <i/>
        <sz val="14"/>
        <rFont val="Calibri"/>
        <family val="2"/>
        <scheme val="minor"/>
      </rPr>
      <t>Implementation Phase</t>
    </r>
    <r>
      <rPr>
        <sz val="14"/>
        <rFont val="Calibri"/>
        <family val="2"/>
        <scheme val="minor"/>
      </rPr>
      <t xml:space="preserve"> tab please enter the dollar amount in the yellow cell for each Milestone deliverable.</t>
    </r>
  </si>
  <si>
    <r>
      <t>Maintaina</t>
    </r>
    <r>
      <rPr>
        <b/>
        <sz val="11"/>
        <rFont val="Arial"/>
        <family val="2"/>
      </rPr>
      <t>nc</t>
    </r>
    <r>
      <rPr>
        <b/>
        <sz val="11"/>
        <color theme="1"/>
        <rFont val="Arial"/>
        <family val="2"/>
      </rPr>
      <t>e and Operation Full Year*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</si>
</sst>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0.5999900102615356"/>
      <name val="Calibri"/>
      <family val="2"/>
      <scheme val="minor"/>
    </font>
    <font>
      <sz val="11"/>
      <color theme="5" tint="0.799979984760284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>
        <color rgb="FF5D5B5B"/>
      </bottom>
    </border>
    <border>
      <left style="medium"/>
      <right/>
      <top style="medium">
        <color rgb="FF5D5B5B"/>
      </top>
      <bottom style="thin"/>
    </border>
    <border>
      <left style="medium"/>
      <right/>
      <top style="thin"/>
      <bottom style="medium">
        <color rgb="FF5D5B5B"/>
      </bottom>
    </border>
    <border>
      <left style="medium">
        <color theme="2" tint="-0.4999699890613556"/>
      </left>
      <right style="medium"/>
      <top style="medium">
        <color rgb="FF5D5B5B"/>
      </top>
      <bottom/>
    </border>
    <border>
      <left style="medium">
        <color theme="2" tint="-0.4999699890613556"/>
      </left>
      <right style="medium"/>
      <top/>
      <bottom/>
    </border>
    <border>
      <left style="medium">
        <color theme="2" tint="-0.4999699890613556"/>
      </left>
      <right style="medium"/>
      <top/>
      <bottom style="medium">
        <color rgb="FF5D5B5B"/>
      </bottom>
    </border>
    <border>
      <left style="medium"/>
      <right/>
      <top style="medium">
        <color rgb="FF5D5B5B"/>
      </top>
      <bottom/>
    </border>
    <border>
      <left style="medium"/>
      <right style="medium"/>
      <top/>
      <bottom/>
    </border>
    <border>
      <left style="medium">
        <color theme="2" tint="-0.4999699890613556"/>
      </left>
      <right/>
      <top style="medium">
        <color rgb="FF5D5B5B"/>
      </top>
      <bottom/>
    </border>
    <border>
      <left style="medium">
        <color theme="2" tint="-0.4999699890613556"/>
      </left>
      <right/>
      <top/>
      <bottom/>
    </border>
    <border>
      <left/>
      <right style="medium">
        <color theme="2" tint="-0.4999699890613556"/>
      </right>
      <top style="medium"/>
      <bottom/>
    </border>
    <border>
      <left/>
      <right style="medium">
        <color theme="2" tint="-0.4999699890613556"/>
      </right>
      <top/>
      <bottom/>
    </border>
    <border>
      <left style="medium">
        <color theme="2" tint="-0.4999699890613556"/>
      </left>
      <right style="medium"/>
      <top style="medium"/>
      <bottom/>
    </border>
    <border>
      <left style="medium">
        <color theme="2" tint="-0.4999699890613556"/>
      </left>
      <right style="medium"/>
      <top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/>
    <xf numFmtId="44" fontId="5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/>
    </xf>
    <xf numFmtId="9" fontId="0" fillId="0" borderId="0" xfId="15" applyFont="1"/>
    <xf numFmtId="9" fontId="0" fillId="0" borderId="3" xfId="15" applyFont="1" applyFill="1" applyBorder="1" applyAlignment="1">
      <alignment horizontal="right"/>
    </xf>
    <xf numFmtId="9" fontId="0" fillId="0" borderId="4" xfId="15" applyFont="1" applyFill="1" applyBorder="1"/>
    <xf numFmtId="0" fontId="0" fillId="0" borderId="6" xfId="0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3" fillId="3" borderId="15" xfId="0" applyFont="1" applyFill="1" applyBorder="1"/>
    <xf numFmtId="0" fontId="13" fillId="3" borderId="16" xfId="0" applyFont="1" applyFill="1" applyBorder="1"/>
    <xf numFmtId="0" fontId="0" fillId="0" borderId="16" xfId="0" applyBorder="1"/>
    <xf numFmtId="0" fontId="0" fillId="0" borderId="17" xfId="0" applyBorder="1"/>
    <xf numFmtId="0" fontId="11" fillId="0" borderId="18" xfId="0" applyFont="1" applyBorder="1" applyAlignment="1">
      <alignment horizontal="right"/>
    </xf>
    <xf numFmtId="0" fontId="0" fillId="0" borderId="19" xfId="0" applyBorder="1"/>
    <xf numFmtId="0" fontId="0" fillId="3" borderId="0" xfId="0" applyFill="1"/>
    <xf numFmtId="0" fontId="0" fillId="0" borderId="20" xfId="0" applyBorder="1"/>
    <xf numFmtId="0" fontId="11" fillId="0" borderId="21" xfId="0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3" borderId="23" xfId="0" applyFill="1" applyBorder="1"/>
    <xf numFmtId="0" fontId="0" fillId="3" borderId="24" xfId="0" applyFill="1" applyBorder="1"/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0" xfId="0" applyBorder="1"/>
    <xf numFmtId="0" fontId="0" fillId="0" borderId="21" xfId="0" applyBorder="1" applyAlignment="1">
      <alignment horizontal="right" vertical="center"/>
    </xf>
    <xf numFmtId="0" fontId="0" fillId="0" borderId="24" xfId="0" applyBorder="1"/>
    <xf numFmtId="0" fontId="14" fillId="4" borderId="25" xfId="0" applyFont="1" applyFill="1" applyBorder="1"/>
    <xf numFmtId="0" fontId="0" fillId="4" borderId="25" xfId="0" applyFill="1" applyBorder="1"/>
    <xf numFmtId="0" fontId="13" fillId="3" borderId="26" xfId="0" applyFont="1" applyFill="1" applyBorder="1"/>
    <xf numFmtId="0" fontId="13" fillId="3" borderId="27" xfId="0" applyFont="1" applyFill="1" applyBorder="1"/>
    <xf numFmtId="0" fontId="11" fillId="2" borderId="2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/>
    <xf numFmtId="0" fontId="14" fillId="4" borderId="26" xfId="0" applyFont="1" applyFill="1" applyBorder="1"/>
    <xf numFmtId="0" fontId="0" fillId="0" borderId="9" xfId="0" applyBorder="1"/>
    <xf numFmtId="0" fontId="0" fillId="0" borderId="29" xfId="0" applyBorder="1"/>
    <xf numFmtId="0" fontId="0" fillId="3" borderId="29" xfId="0" applyFill="1" applyBorder="1"/>
    <xf numFmtId="0" fontId="11" fillId="2" borderId="9" xfId="0" applyFont="1" applyFill="1" applyBorder="1" applyAlignment="1">
      <alignment horizontal="right"/>
    </xf>
    <xf numFmtId="0" fontId="0" fillId="0" borderId="30" xfId="0" applyBorder="1"/>
    <xf numFmtId="0" fontId="0" fillId="4" borderId="31" xfId="0" applyFill="1" applyBorder="1"/>
    <xf numFmtId="0" fontId="11" fillId="0" borderId="9" xfId="0" applyFont="1" applyBorder="1" applyAlignment="1">
      <alignment horizontal="right"/>
    </xf>
    <xf numFmtId="0" fontId="0" fillId="4" borderId="26" xfId="0" applyFill="1" applyBorder="1"/>
    <xf numFmtId="0" fontId="0" fillId="4" borderId="32" xfId="0" applyFill="1" applyBorder="1"/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0" xfId="0" applyProtection="1"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44" fontId="3" fillId="5" borderId="2" xfId="0" applyNumberFormat="1" applyFont="1" applyFill="1" applyBorder="1" applyAlignment="1" applyProtection="1">
      <alignment horizontal="center" vertical="center" wrapText="1"/>
      <protection/>
    </xf>
    <xf numFmtId="44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6" borderId="33" xfId="0" applyFont="1" applyFill="1" applyBorder="1" applyAlignment="1" applyProtection="1">
      <alignment horizontal="left" vertical="center" wrapText="1"/>
      <protection/>
    </xf>
    <xf numFmtId="44" fontId="7" fillId="7" borderId="2" xfId="0" applyNumberFormat="1" applyFont="1" applyFill="1" applyBorder="1" applyAlignment="1" applyProtection="1">
      <alignment horizontal="left" vertical="center" wrapText="1"/>
      <protection/>
    </xf>
    <xf numFmtId="44" fontId="7" fillId="7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/>
    <xf numFmtId="0" fontId="16" fillId="0" borderId="0" xfId="0" applyFont="1" applyProtection="1">
      <protection/>
    </xf>
    <xf numFmtId="44" fontId="0" fillId="8" borderId="25" xfId="16" applyFont="1" applyFill="1" applyBorder="1" applyProtection="1">
      <protection locked="0"/>
    </xf>
    <xf numFmtId="0" fontId="17" fillId="0" borderId="0" xfId="0" applyFont="1"/>
    <xf numFmtId="44" fontId="3" fillId="5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/>
    <xf numFmtId="44" fontId="5" fillId="0" borderId="35" xfId="0" applyNumberFormat="1" applyFont="1" applyFill="1" applyBorder="1" applyAlignment="1">
      <alignment horizontal="center" vertical="center"/>
    </xf>
    <xf numFmtId="44" fontId="5" fillId="0" borderId="36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44" fontId="2" fillId="4" borderId="10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right"/>
    </xf>
    <xf numFmtId="0" fontId="0" fillId="0" borderId="1" xfId="0" applyBorder="1"/>
    <xf numFmtId="0" fontId="0" fillId="0" borderId="38" xfId="0" applyBorder="1" applyAlignment="1">
      <alignment horizontal="right"/>
    </xf>
    <xf numFmtId="0" fontId="0" fillId="0" borderId="36" xfId="0" applyFill="1" applyBorder="1"/>
    <xf numFmtId="0" fontId="0" fillId="7" borderId="4" xfId="0" applyFill="1" applyBorder="1"/>
    <xf numFmtId="0" fontId="19" fillId="0" borderId="0" xfId="0" applyFont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8" borderId="25" xfId="0" applyFill="1" applyBorder="1" applyProtection="1">
      <protection locked="0"/>
    </xf>
    <xf numFmtId="0" fontId="15" fillId="0" borderId="0" xfId="0" applyFont="1" applyProtection="1">
      <protection/>
    </xf>
    <xf numFmtId="44" fontId="3" fillId="5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3" fillId="5" borderId="2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right"/>
      <protection/>
    </xf>
    <xf numFmtId="44" fontId="0" fillId="0" borderId="25" xfId="16" applyFont="1" applyBorder="1" applyProtection="1">
      <protection/>
    </xf>
    <xf numFmtId="44" fontId="0" fillId="0" borderId="25" xfId="0" applyNumberFormat="1" applyBorder="1" applyProtection="1">
      <protection/>
    </xf>
    <xf numFmtId="0" fontId="4" fillId="0" borderId="0" xfId="0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165" fontId="0" fillId="0" borderId="25" xfId="18" applyNumberFormat="1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0" fillId="0" borderId="23" xfId="0" applyFill="1" applyBorder="1"/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/>
      <protection/>
    </xf>
    <xf numFmtId="0" fontId="3" fillId="9" borderId="9" xfId="0" applyFont="1" applyFill="1" applyBorder="1" applyAlignment="1" applyProtection="1">
      <alignment vertical="center" wrapText="1"/>
      <protection/>
    </xf>
    <xf numFmtId="0" fontId="3" fillId="9" borderId="29" xfId="0" applyFont="1" applyFill="1" applyBorder="1" applyAlignment="1" applyProtection="1">
      <alignment vertical="center" wrapText="1"/>
      <protection/>
    </xf>
    <xf numFmtId="0" fontId="3" fillId="9" borderId="10" xfId="0" applyFont="1" applyFill="1" applyBorder="1" applyAlignment="1" applyProtection="1">
      <alignment vertical="center" wrapText="1"/>
      <protection/>
    </xf>
    <xf numFmtId="0" fontId="4" fillId="7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7" borderId="46" xfId="0" applyNumberFormat="1" applyFont="1" applyFill="1" applyBorder="1" applyAlignment="1" applyProtection="1">
      <alignment horizontal="left" vertical="center" wrapText="1"/>
      <protection/>
    </xf>
    <xf numFmtId="0" fontId="0" fillId="7" borderId="47" xfId="0" applyNumberFormat="1" applyFill="1" applyBorder="1" applyAlignment="1" applyProtection="1">
      <alignment horizontal="left" vertical="center" wrapText="1"/>
      <protection/>
    </xf>
    <xf numFmtId="0" fontId="0" fillId="7" borderId="48" xfId="0" applyNumberFormat="1" applyFill="1" applyBorder="1" applyAlignment="1" applyProtection="1">
      <alignment horizontal="left" vertical="center" wrapText="1"/>
      <protection/>
    </xf>
    <xf numFmtId="44" fontId="5" fillId="1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10" borderId="20" xfId="0" applyNumberFormat="1" applyFont="1" applyFill="1" applyBorder="1" applyAlignment="1" applyProtection="1">
      <alignment horizontal="center" vertical="center" wrapText="1"/>
      <protection locked="0"/>
    </xf>
    <xf numFmtId="44" fontId="5" fillId="10" borderId="24" xfId="0" applyNumberFormat="1" applyFont="1" applyFill="1" applyBorder="1" applyAlignment="1" applyProtection="1">
      <alignment horizontal="center" vertical="center" wrapText="1"/>
      <protection locked="0"/>
    </xf>
    <xf numFmtId="44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 applyProtection="1">
      <alignment horizontal="center" vertical="center" wrapText="1"/>
      <protection/>
    </xf>
    <xf numFmtId="0" fontId="5" fillId="7" borderId="49" xfId="0" applyFont="1" applyFill="1" applyBorder="1" applyAlignment="1" applyProtection="1">
      <alignment horizontal="center" vertical="center" wrapText="1"/>
      <protection/>
    </xf>
    <xf numFmtId="44" fontId="5" fillId="11" borderId="17" xfId="0" applyNumberFormat="1" applyFont="1" applyFill="1" applyBorder="1" applyAlignment="1" applyProtection="1">
      <alignment horizontal="left" vertical="center" wrapText="1"/>
      <protection/>
    </xf>
    <xf numFmtId="44" fontId="5" fillId="11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4" fillId="7" borderId="50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20" fillId="7" borderId="46" xfId="0" applyNumberFormat="1" applyFont="1" applyFill="1" applyBorder="1" applyAlignment="1" applyProtection="1">
      <alignment horizontal="left" vertical="center" wrapText="1"/>
      <protection/>
    </xf>
    <xf numFmtId="0" fontId="21" fillId="7" borderId="47" xfId="0" applyNumberFormat="1" applyFont="1" applyFill="1" applyBorder="1" applyAlignment="1" applyProtection="1">
      <alignment horizontal="left" vertical="center" wrapText="1"/>
      <protection/>
    </xf>
    <xf numFmtId="0" fontId="21" fillId="7" borderId="48" xfId="0" applyNumberFormat="1" applyFont="1" applyFill="1" applyBorder="1" applyAlignment="1" applyProtection="1">
      <alignment horizontal="left" vertical="center" wrapText="1"/>
      <protection/>
    </xf>
    <xf numFmtId="44" fontId="5" fillId="7" borderId="50" xfId="0" applyNumberFormat="1" applyFont="1" applyFill="1" applyBorder="1" applyAlignment="1" applyProtection="1">
      <alignment horizontal="center" vertical="center" wrapText="1"/>
      <protection/>
    </xf>
    <xf numFmtId="0" fontId="5" fillId="7" borderId="5" xfId="0" applyFont="1" applyFill="1" applyBorder="1" applyAlignment="1" applyProtection="1">
      <alignment horizontal="center" vertical="center" wrapText="1"/>
      <protection/>
    </xf>
    <xf numFmtId="0" fontId="5" fillId="7" borderId="51" xfId="0" applyFont="1" applyFill="1" applyBorder="1" applyAlignment="1" applyProtection="1">
      <alignment horizontal="center" vertical="center" wrapText="1"/>
      <protection/>
    </xf>
    <xf numFmtId="44" fontId="5" fillId="11" borderId="52" xfId="0" applyNumberFormat="1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left" vertical="center" wrapText="1"/>
      <protection/>
    </xf>
    <xf numFmtId="0" fontId="4" fillId="7" borderId="55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164" fontId="5" fillId="0" borderId="17" xfId="15" applyNumberFormat="1" applyFont="1" applyFill="1" applyBorder="1" applyAlignment="1" applyProtection="1">
      <alignment horizontal="center" vertical="center" wrapText="1"/>
      <protection/>
    </xf>
    <xf numFmtId="164" fontId="5" fillId="0" borderId="20" xfId="15" applyNumberFormat="1" applyFont="1" applyFill="1" applyBorder="1" applyAlignment="1" applyProtection="1">
      <alignment horizontal="center" vertical="center" wrapText="1"/>
      <protection/>
    </xf>
    <xf numFmtId="164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4" fillId="7" borderId="28" xfId="0" applyFont="1" applyFill="1" applyBorder="1" applyAlignment="1" applyProtection="1">
      <alignment horizontal="center" vertical="center"/>
      <protection/>
    </xf>
    <xf numFmtId="0" fontId="4" fillId="7" borderId="56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7" borderId="28" xfId="0" applyNumberFormat="1" applyFont="1" applyFill="1" applyBorder="1" applyAlignment="1" applyProtection="1">
      <alignment horizontal="left" vertical="center" wrapText="1"/>
      <protection/>
    </xf>
    <xf numFmtId="0" fontId="4" fillId="7" borderId="56" xfId="0" applyNumberFormat="1" applyFont="1" applyFill="1" applyBorder="1" applyAlignment="1" applyProtection="1">
      <alignment horizontal="left" vertical="center" wrapText="1"/>
      <protection/>
    </xf>
    <xf numFmtId="0" fontId="0" fillId="7" borderId="33" xfId="0" applyNumberFormat="1" applyFill="1" applyBorder="1" applyAlignment="1" applyProtection="1">
      <alignment horizontal="left" vertical="center" wrapText="1"/>
      <protection/>
    </xf>
    <xf numFmtId="44" fontId="5" fillId="7" borderId="55" xfId="0" applyNumberFormat="1" applyFont="1" applyFill="1" applyBorder="1" applyAlignment="1" applyProtection="1">
      <alignment horizontal="center" vertical="center" wrapText="1"/>
      <protection/>
    </xf>
    <xf numFmtId="44" fontId="5" fillId="10" borderId="28" xfId="0" applyNumberFormat="1" applyFont="1" applyFill="1" applyBorder="1" applyAlignment="1" applyProtection="1">
      <alignment horizontal="center" vertical="center"/>
      <protection locked="0"/>
    </xf>
    <xf numFmtId="44" fontId="5" fillId="1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44" fontId="5" fillId="7" borderId="28" xfId="0" applyNumberFormat="1" applyFont="1" applyFill="1" applyBorder="1" applyAlignment="1" applyProtection="1">
      <alignment horizontal="center" vertical="center" wrapText="1"/>
      <protection/>
    </xf>
    <xf numFmtId="44" fontId="5" fillId="7" borderId="56" xfId="0" applyNumberFormat="1" applyFont="1" applyFill="1" applyBorder="1" applyAlignment="1" applyProtection="1">
      <alignment horizontal="center" vertical="center" wrapText="1"/>
      <protection/>
    </xf>
    <xf numFmtId="0" fontId="5" fillId="7" borderId="33" xfId="0" applyFont="1" applyFill="1" applyBorder="1" applyAlignment="1" applyProtection="1">
      <alignment horizontal="center" vertical="center" wrapText="1"/>
      <protection/>
    </xf>
    <xf numFmtId="44" fontId="4" fillId="7" borderId="46" xfId="0" applyNumberFormat="1" applyFont="1" applyFill="1" applyBorder="1" applyAlignment="1" applyProtection="1">
      <alignment horizontal="right" vertical="center" wrapText="1"/>
      <protection/>
    </xf>
    <xf numFmtId="44" fontId="4" fillId="7" borderId="56" xfId="0" applyNumberFormat="1" applyFont="1" applyFill="1" applyBorder="1" applyAlignment="1" applyProtection="1">
      <alignment horizontal="right" vertical="center" wrapText="1"/>
      <protection/>
    </xf>
    <xf numFmtId="44" fontId="0" fillId="0" borderId="48" xfId="0" applyNumberFormat="1" applyBorder="1" applyAlignment="1" applyProtection="1">
      <alignment horizontal="right" vertical="center"/>
      <protection/>
    </xf>
    <xf numFmtId="44" fontId="5" fillId="12" borderId="17" xfId="0" applyNumberFormat="1" applyFont="1" applyFill="1" applyBorder="1" applyAlignment="1" applyProtection="1">
      <alignment horizontal="center" vertical="center" wrapText="1"/>
      <protection/>
    </xf>
    <xf numFmtId="44" fontId="5" fillId="12" borderId="20" xfId="0" applyNumberFormat="1" applyFont="1" applyFill="1" applyBorder="1" applyAlignment="1" applyProtection="1">
      <alignment horizontal="center" vertical="center" wrapText="1"/>
      <protection/>
    </xf>
    <xf numFmtId="0" fontId="6" fillId="12" borderId="24" xfId="0" applyFont="1" applyFill="1" applyBorder="1" applyAlignment="1" applyProtection="1">
      <alignment horizontal="center" vertical="center"/>
      <protection/>
    </xf>
    <xf numFmtId="44" fontId="5" fillId="7" borderId="57" xfId="0" applyNumberFormat="1" applyFont="1" applyFill="1" applyBorder="1" applyAlignment="1" applyProtection="1">
      <alignment horizontal="center" vertical="center" wrapText="1"/>
      <protection/>
    </xf>
    <xf numFmtId="44" fontId="5" fillId="7" borderId="58" xfId="0" applyNumberFormat="1" applyFont="1" applyFill="1" applyBorder="1" applyAlignment="1" applyProtection="1">
      <alignment horizontal="center" vertical="center" wrapText="1"/>
      <protection/>
    </xf>
    <xf numFmtId="0" fontId="5" fillId="7" borderId="58" xfId="0" applyFont="1" applyFill="1" applyBorder="1" applyAlignment="1" applyProtection="1">
      <alignment horizontal="center" vertical="center" wrapText="1"/>
      <protection/>
    </xf>
    <xf numFmtId="44" fontId="5" fillId="11" borderId="53" xfId="0" applyNumberFormat="1" applyFont="1" applyFill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9" fontId="4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7" xfId="0" applyFill="1" applyBorder="1" applyAlignment="1" applyProtection="1">
      <alignment horizontal="center" vertical="center" wrapText="1"/>
      <protection/>
    </xf>
    <xf numFmtId="0" fontId="0" fillId="7" borderId="48" xfId="0" applyFill="1" applyBorder="1" applyAlignment="1" applyProtection="1">
      <alignment horizontal="center" vertical="center" wrapText="1"/>
      <protection/>
    </xf>
    <xf numFmtId="44" fontId="4" fillId="7" borderId="56" xfId="0" applyNumberFormat="1" applyFont="1" applyFill="1" applyBorder="1" applyAlignment="1" applyProtection="1">
      <alignment horizontal="center" vertical="center" wrapText="1"/>
      <protection/>
    </xf>
    <xf numFmtId="9" fontId="4" fillId="7" borderId="28" xfId="0" applyNumberFormat="1" applyFont="1" applyFill="1" applyBorder="1" applyAlignment="1" applyProtection="1">
      <alignment horizontal="center" vertical="center" wrapText="1"/>
      <protection/>
    </xf>
    <xf numFmtId="0" fontId="0" fillId="7" borderId="33" xfId="0" applyFill="1" applyBorder="1" applyAlignment="1" applyProtection="1">
      <alignment horizontal="center" vertical="center" wrapText="1"/>
      <protection/>
    </xf>
    <xf numFmtId="0" fontId="4" fillId="7" borderId="56" xfId="0" applyFont="1" applyFill="1" applyBorder="1" applyAlignment="1" applyProtection="1">
      <alignment horizontal="center" vertical="center" wrapText="1"/>
      <protection/>
    </xf>
    <xf numFmtId="0" fontId="4" fillId="7" borderId="33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0" fillId="7" borderId="28" xfId="0" applyNumberFormat="1" applyFont="1" applyFill="1" applyBorder="1" applyAlignment="1" applyProtection="1">
      <alignment horizontal="left" vertical="center" wrapText="1"/>
      <protection/>
    </xf>
    <xf numFmtId="0" fontId="20" fillId="7" borderId="56" xfId="0" applyNumberFormat="1" applyFont="1" applyFill="1" applyBorder="1" applyAlignment="1" applyProtection="1">
      <alignment horizontal="left" vertical="center" wrapText="1"/>
      <protection/>
    </xf>
    <xf numFmtId="0" fontId="20" fillId="7" borderId="33" xfId="0" applyNumberFormat="1" applyFont="1" applyFill="1" applyBorder="1" applyAlignment="1" applyProtection="1">
      <alignment horizontal="left" vertical="center"/>
      <protection/>
    </xf>
    <xf numFmtId="0" fontId="20" fillId="7" borderId="14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4" fillId="7" borderId="18" xfId="0" applyFont="1" applyFill="1" applyBorder="1" applyAlignment="1" applyProtection="1">
      <alignment horizontal="center" vertical="center"/>
      <protection/>
    </xf>
    <xf numFmtId="44" fontId="5" fillId="10" borderId="28" xfId="0" applyNumberFormat="1" applyFont="1" applyFill="1" applyBorder="1" applyAlignment="1" applyProtection="1">
      <alignment horizontal="right" vertical="center"/>
      <protection locked="0"/>
    </xf>
    <xf numFmtId="44" fontId="5" fillId="10" borderId="56" xfId="0" applyNumberFormat="1" applyFont="1" applyFill="1" applyBorder="1" applyAlignment="1" applyProtection="1">
      <alignment horizontal="right" vertical="center"/>
      <protection locked="0"/>
    </xf>
    <xf numFmtId="44" fontId="6" fillId="10" borderId="33" xfId="0" applyNumberFormat="1" applyFont="1" applyFill="1" applyBorder="1" applyAlignment="1" applyProtection="1">
      <alignment horizontal="right" vertical="center"/>
      <protection locked="0"/>
    </xf>
    <xf numFmtId="44" fontId="5" fillId="1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4" fontId="5" fillId="10" borderId="59" xfId="0" applyNumberFormat="1" applyFont="1" applyFill="1" applyBorder="1" applyAlignment="1" applyProtection="1">
      <alignment horizontal="center" vertical="center"/>
      <protection locked="0"/>
    </xf>
    <xf numFmtId="44" fontId="5" fillId="1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4" fillId="7" borderId="28" xfId="0" applyFont="1" applyFill="1" applyBorder="1" applyAlignment="1" applyProtection="1">
      <alignment horizontal="left" vertical="center" wrapText="1"/>
      <protection/>
    </xf>
    <xf numFmtId="0" fontId="4" fillId="7" borderId="56" xfId="0" applyFont="1" applyFill="1" applyBorder="1" applyAlignment="1" applyProtection="1">
      <alignment horizontal="left" vertical="center" wrapText="1"/>
      <protection/>
    </xf>
    <xf numFmtId="0" fontId="4" fillId="7" borderId="33" xfId="0" applyFont="1" applyFill="1" applyBorder="1" applyAlignment="1" applyProtection="1">
      <alignment horizontal="left" vertical="center"/>
      <protection/>
    </xf>
    <xf numFmtId="44" fontId="5" fillId="10" borderId="28" xfId="0" applyNumberFormat="1" applyFont="1" applyFill="1" applyBorder="1" applyAlignment="1" applyProtection="1">
      <alignment horizontal="right" vertical="center"/>
      <protection/>
    </xf>
    <xf numFmtId="44" fontId="5" fillId="10" borderId="56" xfId="0" applyNumberFormat="1" applyFont="1" applyFill="1" applyBorder="1" applyAlignment="1" applyProtection="1">
      <alignment horizontal="right" vertical="center"/>
      <protection/>
    </xf>
    <xf numFmtId="44" fontId="6" fillId="10" borderId="33" xfId="0" applyNumberFormat="1" applyFont="1" applyFill="1" applyBorder="1" applyAlignment="1" applyProtection="1">
      <alignment horizontal="right" vertical="center"/>
      <protection/>
    </xf>
    <xf numFmtId="164" fontId="5" fillId="0" borderId="28" xfId="15" applyNumberFormat="1" applyFont="1" applyFill="1" applyBorder="1" applyAlignment="1" applyProtection="1">
      <alignment horizontal="center" vertical="center" wrapText="1"/>
      <protection/>
    </xf>
    <xf numFmtId="164" fontId="5" fillId="0" borderId="56" xfId="15" applyNumberFormat="1" applyFont="1" applyFill="1" applyBorder="1" applyAlignment="1" applyProtection="1">
      <alignment horizontal="center" vertical="center" wrapText="1"/>
      <protection/>
    </xf>
    <xf numFmtId="164" fontId="5" fillId="0" borderId="33" xfId="15" applyNumberFormat="1" applyFont="1" applyFill="1" applyBorder="1" applyAlignment="1" applyProtection="1">
      <alignment horizontal="center" vertical="center" wrapText="1"/>
      <protection/>
    </xf>
    <xf numFmtId="44" fontId="5" fillId="10" borderId="59" xfId="0" applyNumberFormat="1" applyFont="1" applyFill="1" applyBorder="1" applyAlignment="1" applyProtection="1">
      <alignment horizontal="center" vertical="center"/>
      <protection/>
    </xf>
    <xf numFmtId="44" fontId="5" fillId="1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164" fontId="5" fillId="0" borderId="61" xfId="15" applyNumberFormat="1" applyFont="1" applyFill="1" applyBorder="1" applyAlignment="1" applyProtection="1">
      <alignment horizontal="center" vertical="center" wrapText="1"/>
      <protection/>
    </xf>
    <xf numFmtId="164" fontId="5" fillId="0" borderId="53" xfId="15" applyNumberFormat="1" applyFont="1" applyFill="1" applyBorder="1" applyAlignment="1" applyProtection="1">
      <alignment horizontal="center" vertical="center" wrapText="1"/>
      <protection/>
    </xf>
    <xf numFmtId="164" fontId="5" fillId="0" borderId="62" xfId="15" applyNumberFormat="1" applyFont="1" applyFill="1" applyBorder="1" applyAlignment="1" applyProtection="1">
      <alignment horizontal="center" vertical="center" wrapText="1"/>
      <protection/>
    </xf>
    <xf numFmtId="44" fontId="5" fillId="10" borderId="28" xfId="0" applyNumberFormat="1" applyFont="1" applyFill="1" applyBorder="1" applyAlignment="1" applyProtection="1">
      <alignment horizontal="center" vertical="center"/>
      <protection/>
    </xf>
    <xf numFmtId="44" fontId="5" fillId="10" borderId="56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44" fontId="5" fillId="1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4" fontId="5" fillId="10" borderId="17" xfId="0" applyNumberFormat="1" applyFont="1" applyFill="1" applyBorder="1" applyAlignment="1" applyProtection="1">
      <alignment horizontal="center" vertical="center" wrapText="1"/>
      <protection/>
    </xf>
    <xf numFmtId="44" fontId="5" fillId="10" borderId="20" xfId="0" applyNumberFormat="1" applyFont="1" applyFill="1" applyBorder="1" applyAlignment="1" applyProtection="1">
      <alignment horizontal="center" vertical="center" wrapText="1"/>
      <protection/>
    </xf>
    <xf numFmtId="44" fontId="5" fillId="1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right"/>
      <protection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9" fontId="0" fillId="0" borderId="46" xfId="15" applyFont="1" applyFill="1" applyBorder="1" applyAlignment="1">
      <alignment horizontal="center" vertical="center" wrapText="1"/>
    </xf>
    <xf numFmtId="9" fontId="0" fillId="0" borderId="47" xfId="15" applyFont="1" applyFill="1" applyBorder="1" applyAlignment="1">
      <alignment horizontal="center" vertical="center" wrapText="1"/>
    </xf>
    <xf numFmtId="9" fontId="0" fillId="0" borderId="48" xfId="15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19</xdr:row>
      <xdr:rowOff>171450</xdr:rowOff>
    </xdr:from>
    <xdr:to>
      <xdr:col>4</xdr:col>
      <xdr:colOff>200025</xdr:colOff>
      <xdr:row>20</xdr:row>
      <xdr:rowOff>180975</xdr:rowOff>
    </xdr:to>
    <xdr:pic>
      <xdr:nvPicPr>
        <xdr:cNvPr id="3" name="Graphic 2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2895600" y="37909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27</xdr:row>
      <xdr:rowOff>0</xdr:rowOff>
    </xdr:to>
    <xdr:pic>
      <xdr:nvPicPr>
        <xdr:cNvPr id="4" name="Graphic 3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3886200" y="49625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5" name="Graphic 4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4886325" y="61245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190500</xdr:colOff>
      <xdr:row>37</xdr:row>
      <xdr:rowOff>0</xdr:rowOff>
    </xdr:to>
    <xdr:pic>
      <xdr:nvPicPr>
        <xdr:cNvPr id="7" name="Graphic 6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6086475" y="690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43</xdr:row>
      <xdr:rowOff>0</xdr:rowOff>
    </xdr:to>
    <xdr:pic>
      <xdr:nvPicPr>
        <xdr:cNvPr id="8" name="Graphic 7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6886575" y="8067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0</xdr:colOff>
      <xdr:row>48</xdr:row>
      <xdr:rowOff>0</xdr:rowOff>
    </xdr:from>
    <xdr:to>
      <xdr:col>28</xdr:col>
      <xdr:colOff>190500</xdr:colOff>
      <xdr:row>49</xdr:row>
      <xdr:rowOff>0</xdr:rowOff>
    </xdr:to>
    <xdr:pic>
      <xdr:nvPicPr>
        <xdr:cNvPr id="9" name="Graphic 8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7686675" y="92297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0</xdr:colOff>
      <xdr:row>50</xdr:row>
      <xdr:rowOff>0</xdr:rowOff>
    </xdr:from>
    <xdr:to>
      <xdr:col>33</xdr:col>
      <xdr:colOff>190500</xdr:colOff>
      <xdr:row>51</xdr:row>
      <xdr:rowOff>0</xdr:rowOff>
    </xdr:to>
    <xdr:pic>
      <xdr:nvPicPr>
        <xdr:cNvPr id="10" name="Graphic 9" descr="Star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8686800" y="9629775"/>
          <a:ext cx="190500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D9E0-BF07-4E8F-B5DF-FA819692DAFD}">
  <dimension ref="B2:B18"/>
  <sheetViews>
    <sheetView tabSelected="1" workbookViewId="0" topLeftCell="B1">
      <selection activeCell="B7" sqref="B7"/>
    </sheetView>
  </sheetViews>
  <sheetFormatPr defaultColWidth="8.8515625" defaultRowHeight="15"/>
  <cols>
    <col min="1" max="1" width="8.8515625" style="72" customWidth="1"/>
    <col min="2" max="2" width="158.140625" style="72" bestFit="1" customWidth="1"/>
    <col min="3" max="16384" width="8.8515625" style="72" customWidth="1"/>
  </cols>
  <sheetData>
    <row r="2" ht="15">
      <c r="B2" s="69" t="s">
        <v>95</v>
      </c>
    </row>
    <row r="3" ht="15">
      <c r="B3" s="86" t="s">
        <v>267</v>
      </c>
    </row>
    <row r="4" ht="15">
      <c r="B4" s="72" t="s">
        <v>97</v>
      </c>
    </row>
    <row r="5" ht="15">
      <c r="B5" s="84" t="s">
        <v>257</v>
      </c>
    </row>
    <row r="6" ht="15">
      <c r="B6" s="72" t="s">
        <v>105</v>
      </c>
    </row>
    <row r="7" ht="15">
      <c r="B7" s="84" t="s">
        <v>258</v>
      </c>
    </row>
    <row r="8" ht="15">
      <c r="B8" s="72" t="s">
        <v>137</v>
      </c>
    </row>
    <row r="9" ht="15">
      <c r="B9" s="72" t="s">
        <v>104</v>
      </c>
    </row>
    <row r="10" ht="15">
      <c r="B10" s="72" t="s">
        <v>98</v>
      </c>
    </row>
    <row r="11" ht="15">
      <c r="B11" s="72" t="s">
        <v>106</v>
      </c>
    </row>
    <row r="12" ht="15">
      <c r="B12" s="72" t="s">
        <v>99</v>
      </c>
    </row>
    <row r="13" ht="15">
      <c r="B13" s="72" t="s">
        <v>108</v>
      </c>
    </row>
    <row r="14" ht="15">
      <c r="B14" s="72" t="s">
        <v>107</v>
      </c>
    </row>
    <row r="15" ht="15">
      <c r="B15" s="72" t="s">
        <v>100</v>
      </c>
    </row>
    <row r="16" ht="15">
      <c r="B16" s="72" t="s">
        <v>109</v>
      </c>
    </row>
    <row r="17" ht="15">
      <c r="B17" s="84" t="s">
        <v>259</v>
      </c>
    </row>
    <row r="18" ht="39.5" customHeight="1">
      <c r="B18" s="85" t="s">
        <v>260</v>
      </c>
    </row>
  </sheetData>
  <sheetProtection algorithmName="SHA-512" hashValue="ZjawRGDGg4K5AXRP7GqECRY7tlWs+HSVjWMbmI2wRYvJDq44dSvl6kEs5rzAtMRS61ElLF20xz975NPlzi+I4w==" saltValue="biRV9A9bwZ32e/D8Ni9SEA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8A78-65D7-4159-8D58-F3C9F0CFEA38}">
  <dimension ref="B1:D16"/>
  <sheetViews>
    <sheetView workbookViewId="0" topLeftCell="A1">
      <selection activeCell="C2" sqref="C2"/>
    </sheetView>
  </sheetViews>
  <sheetFormatPr defaultColWidth="9.140625" defaultRowHeight="15"/>
  <cols>
    <col min="2" max="2" width="24.8515625" style="0" customWidth="1"/>
    <col min="3" max="4" width="24.8515625" style="1" customWidth="1"/>
  </cols>
  <sheetData>
    <row r="1" spans="2:3" ht="15">
      <c r="B1" s="100" t="s">
        <v>122</v>
      </c>
      <c r="C1" s="101"/>
    </row>
    <row r="2" spans="2:3" ht="15">
      <c r="B2" s="74" t="s">
        <v>123</v>
      </c>
      <c r="C2" s="87"/>
    </row>
    <row r="3" spans="2:3" s="1" customFormat="1" ht="15">
      <c r="B3" s="74" t="s">
        <v>124</v>
      </c>
      <c r="C3" s="87"/>
    </row>
    <row r="4" ht="15" thickBot="1"/>
    <row r="5" spans="2:4" ht="34.25" customHeight="1" thickBot="1">
      <c r="B5" s="110" t="s">
        <v>32</v>
      </c>
      <c r="C5" s="111"/>
      <c r="D5" s="112"/>
    </row>
    <row r="6" spans="2:4" ht="15" thickBot="1">
      <c r="B6" s="104" t="s">
        <v>9</v>
      </c>
      <c r="C6" s="105"/>
      <c r="D6" s="77" t="s">
        <v>125</v>
      </c>
    </row>
    <row r="7" spans="2:4" ht="30" customHeight="1">
      <c r="B7" s="113" t="s">
        <v>33</v>
      </c>
      <c r="C7" s="114"/>
      <c r="D7" s="2">
        <f>'Implementation Phase'!F22</f>
        <v>0</v>
      </c>
    </row>
    <row r="8" spans="2:4" s="1" customFormat="1" ht="30" customHeight="1">
      <c r="B8" s="106" t="s">
        <v>34</v>
      </c>
      <c r="C8" s="107"/>
      <c r="D8" s="75">
        <f>'M&amp;O Phase'!D12</f>
        <v>0</v>
      </c>
    </row>
    <row r="9" spans="2:4" s="1" customFormat="1" ht="30" customHeight="1" thickBot="1">
      <c r="B9" s="108" t="s">
        <v>35</v>
      </c>
      <c r="C9" s="109"/>
      <c r="D9" s="76">
        <f>'Enhancement Phase'!E12</f>
        <v>0</v>
      </c>
    </row>
    <row r="10" s="1" customFormat="1" ht="10.25" customHeight="1" thickBot="1"/>
    <row r="11" spans="2:4" ht="30" customHeight="1" thickBot="1">
      <c r="B11" s="102" t="s">
        <v>128</v>
      </c>
      <c r="C11" s="103"/>
      <c r="D11" s="78">
        <f>SUM(D7:D9)</f>
        <v>0</v>
      </c>
    </row>
    <row r="12" ht="15" thickBot="1"/>
    <row r="13" spans="2:4" s="1" customFormat="1" ht="16" thickBot="1">
      <c r="B13" s="102" t="s">
        <v>118</v>
      </c>
      <c r="C13" s="103"/>
      <c r="D13" s="78">
        <f>'M&amp;O Phase'!D8+'Enhancement Phase'!E8</f>
        <v>0</v>
      </c>
    </row>
    <row r="14" spans="2:4" ht="16" thickBot="1">
      <c r="B14" s="102" t="s">
        <v>119</v>
      </c>
      <c r="C14" s="103"/>
      <c r="D14" s="78">
        <f>'M&amp;O Phase'!D9+'Enhancement Phase'!E9</f>
        <v>0</v>
      </c>
    </row>
    <row r="15" spans="2:4" ht="16" thickBot="1">
      <c r="B15" s="102" t="s">
        <v>120</v>
      </c>
      <c r="C15" s="103"/>
      <c r="D15" s="78">
        <f>'M&amp;O Phase'!D10+'Enhancement Phase'!E10</f>
        <v>0</v>
      </c>
    </row>
    <row r="16" spans="2:4" ht="16" thickBot="1">
      <c r="B16" s="102" t="s">
        <v>121</v>
      </c>
      <c r="C16" s="103"/>
      <c r="D16" s="78">
        <f>'M&amp;O Phase'!D11+'Enhancement Phase'!E11</f>
        <v>0</v>
      </c>
    </row>
  </sheetData>
  <sheetProtection algorithmName="SHA-512" hashValue="wan4TcfbF/6lniclbUfV5NZIuo5PNkVdXGcow10hXba9HCwpXfZTqRS5qklLUu8I08a/bAnqL3GSg5/Dvr8a3g==" saltValue="1cEQFY50Uwrda5qZ9dcfzA==" spinCount="100000" sheet="1" objects="1" scenarios="1" selectLockedCells="1"/>
  <mergeCells count="11">
    <mergeCell ref="B13:C13"/>
    <mergeCell ref="B14:C14"/>
    <mergeCell ref="B15:C15"/>
    <mergeCell ref="B16:C16"/>
    <mergeCell ref="B5:D5"/>
    <mergeCell ref="B7:C7"/>
    <mergeCell ref="B1:C1"/>
    <mergeCell ref="B11:C11"/>
    <mergeCell ref="B6:C6"/>
    <mergeCell ref="B8:C8"/>
    <mergeCell ref="B9:C9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4762-F24B-4316-B423-B407F2DAAF22}">
  <dimension ref="B1:K26"/>
  <sheetViews>
    <sheetView showGridLines="0" showRowColHeaders="0" workbookViewId="0" topLeftCell="A1">
      <selection activeCell="F4" sqref="F4:F21"/>
    </sheetView>
  </sheetViews>
  <sheetFormatPr defaultColWidth="9.140625" defaultRowHeight="15"/>
  <cols>
    <col min="1" max="1" width="8.8515625" style="0" customWidth="1"/>
    <col min="2" max="2" width="11.8515625" style="0" customWidth="1"/>
    <col min="3" max="3" width="21.140625" style="0" customWidth="1"/>
    <col min="4" max="4" width="43.57421875" style="0" customWidth="1"/>
    <col min="5" max="5" width="13.57421875" style="0" customWidth="1"/>
    <col min="6" max="6" width="31.140625" style="0" customWidth="1"/>
    <col min="7" max="7" width="12.140625" style="0" customWidth="1"/>
    <col min="8" max="8" width="23.57421875" style="0" customWidth="1"/>
    <col min="9" max="9" width="28.57421875" style="0" customWidth="1"/>
  </cols>
  <sheetData>
    <row r="1" spans="2:9" ht="15" thickBot="1">
      <c r="B1" s="61"/>
      <c r="C1" s="61"/>
      <c r="D1" s="61"/>
      <c r="E1" s="61"/>
      <c r="F1" s="61"/>
      <c r="G1" s="61"/>
      <c r="H1" s="61"/>
      <c r="I1" s="61"/>
    </row>
    <row r="2" spans="2:11" ht="15" thickBot="1">
      <c r="B2" s="61"/>
      <c r="C2" s="117" t="s">
        <v>0</v>
      </c>
      <c r="D2" s="118"/>
      <c r="E2" s="118"/>
      <c r="F2" s="119"/>
      <c r="G2" s="61"/>
      <c r="H2" s="61"/>
      <c r="I2" s="61"/>
      <c r="J2" s="1"/>
      <c r="K2" s="1"/>
    </row>
    <row r="3" spans="2:11" ht="76.75" customHeight="1" thickBot="1">
      <c r="B3" s="62" t="s">
        <v>10</v>
      </c>
      <c r="C3" s="62" t="s">
        <v>1</v>
      </c>
      <c r="D3" s="63" t="s">
        <v>38</v>
      </c>
      <c r="E3" s="63" t="s">
        <v>12</v>
      </c>
      <c r="F3" s="64" t="s">
        <v>2</v>
      </c>
      <c r="G3" s="65" t="s">
        <v>101</v>
      </c>
      <c r="H3" s="65" t="s">
        <v>3</v>
      </c>
      <c r="I3" s="73" t="s">
        <v>36</v>
      </c>
      <c r="J3" s="1"/>
      <c r="K3" s="1"/>
    </row>
    <row r="4" spans="2:11" ht="15">
      <c r="B4" s="120" t="s">
        <v>130</v>
      </c>
      <c r="C4" s="120" t="s">
        <v>11</v>
      </c>
      <c r="D4" s="122" t="s">
        <v>266</v>
      </c>
      <c r="E4" s="178">
        <v>0.05</v>
      </c>
      <c r="F4" s="125"/>
      <c r="G4" s="149">
        <f>IF(F4=0,0,F4/$F$22)</f>
        <v>0</v>
      </c>
      <c r="H4" s="128">
        <f>F4-I4</f>
        <v>0</v>
      </c>
      <c r="I4" s="143">
        <f>F4*0.05</f>
        <v>0</v>
      </c>
      <c r="J4" s="1"/>
      <c r="K4" s="1"/>
    </row>
    <row r="5" spans="2:11" ht="15">
      <c r="B5" s="121"/>
      <c r="C5" s="121"/>
      <c r="D5" s="123"/>
      <c r="E5" s="179"/>
      <c r="F5" s="126"/>
      <c r="G5" s="150"/>
      <c r="H5" s="129"/>
      <c r="I5" s="144"/>
      <c r="J5" s="1"/>
      <c r="K5" s="1"/>
    </row>
    <row r="6" spans="2:11" ht="15" thickBot="1">
      <c r="B6" s="121"/>
      <c r="C6" s="121"/>
      <c r="D6" s="124"/>
      <c r="E6" s="180"/>
      <c r="F6" s="127"/>
      <c r="G6" s="151"/>
      <c r="H6" s="130"/>
      <c r="I6" s="145"/>
      <c r="J6" s="1"/>
      <c r="K6" s="1"/>
    </row>
    <row r="7" spans="2:11" ht="14.4" customHeight="1">
      <c r="B7" s="120" t="s">
        <v>131</v>
      </c>
      <c r="C7" s="134" t="s">
        <v>13</v>
      </c>
      <c r="D7" s="137" t="s">
        <v>265</v>
      </c>
      <c r="E7" s="178">
        <v>0.05</v>
      </c>
      <c r="F7" s="125"/>
      <c r="G7" s="149">
        <f>IF(F7=0,0,F7/$F$22)</f>
        <v>0</v>
      </c>
      <c r="H7" s="140">
        <f>F7-I7</f>
        <v>0</v>
      </c>
      <c r="I7" s="143">
        <f>F7*0.05</f>
        <v>0</v>
      </c>
      <c r="J7" s="1"/>
      <c r="K7" s="1"/>
    </row>
    <row r="8" spans="2:11" ht="14.4" customHeight="1">
      <c r="B8" s="121"/>
      <c r="C8" s="135"/>
      <c r="D8" s="138"/>
      <c r="E8" s="179"/>
      <c r="F8" s="126"/>
      <c r="G8" s="150"/>
      <c r="H8" s="141"/>
      <c r="I8" s="144"/>
      <c r="J8" s="1"/>
      <c r="K8" s="1"/>
    </row>
    <row r="9" spans="2:11" ht="15" customHeight="1" thickBot="1">
      <c r="B9" s="121"/>
      <c r="C9" s="136"/>
      <c r="D9" s="139"/>
      <c r="E9" s="180"/>
      <c r="F9" s="127"/>
      <c r="G9" s="151"/>
      <c r="H9" s="142"/>
      <c r="I9" s="145"/>
      <c r="J9" s="1"/>
      <c r="K9" s="1"/>
    </row>
    <row r="10" spans="2:11" ht="14.4" customHeight="1">
      <c r="B10" s="120" t="s">
        <v>132</v>
      </c>
      <c r="C10" s="146" t="s">
        <v>4</v>
      </c>
      <c r="D10" s="122" t="s">
        <v>129</v>
      </c>
      <c r="E10" s="178">
        <v>0.1</v>
      </c>
      <c r="F10" s="198"/>
      <c r="G10" s="149">
        <f>IF(F10=0,0,F10/$F$22)</f>
        <v>0</v>
      </c>
      <c r="H10" s="158">
        <f>F10-I10</f>
        <v>0</v>
      </c>
      <c r="I10" s="143">
        <f>F10*0.05</f>
        <v>0</v>
      </c>
      <c r="J10" s="1"/>
      <c r="K10" s="1"/>
    </row>
    <row r="11" spans="2:11" ht="14.4" customHeight="1">
      <c r="B11" s="121"/>
      <c r="C11" s="147"/>
      <c r="D11" s="123"/>
      <c r="E11" s="179"/>
      <c r="F11" s="199"/>
      <c r="G11" s="150"/>
      <c r="H11" s="129"/>
      <c r="I11" s="144"/>
      <c r="J11" s="1"/>
      <c r="K11" s="1"/>
    </row>
    <row r="12" spans="2:11" ht="15" customHeight="1" thickBot="1">
      <c r="B12" s="121"/>
      <c r="C12" s="148"/>
      <c r="D12" s="124"/>
      <c r="E12" s="180"/>
      <c r="F12" s="199"/>
      <c r="G12" s="151"/>
      <c r="H12" s="130"/>
      <c r="I12" s="145"/>
      <c r="J12" s="1"/>
      <c r="K12" s="1"/>
    </row>
    <row r="13" spans="2:11" ht="18.65" customHeight="1">
      <c r="B13" s="192" t="s">
        <v>261</v>
      </c>
      <c r="C13" s="146" t="s">
        <v>5</v>
      </c>
      <c r="D13" s="122" t="s">
        <v>15</v>
      </c>
      <c r="E13" s="178">
        <v>0.2</v>
      </c>
      <c r="F13" s="200"/>
      <c r="G13" s="149">
        <f aca="true" t="shared" si="0" ref="G13">IF(F13=0,0,F13/$F$22)</f>
        <v>0</v>
      </c>
      <c r="H13" s="171">
        <f>F13-I13</f>
        <v>0</v>
      </c>
      <c r="I13" s="143">
        <f>F13*0.05</f>
        <v>0</v>
      </c>
      <c r="J13" s="1"/>
      <c r="K13" s="1"/>
    </row>
    <row r="14" spans="2:11" ht="18.65" customHeight="1">
      <c r="B14" s="193"/>
      <c r="C14" s="194"/>
      <c r="D14" s="156"/>
      <c r="E14" s="181"/>
      <c r="F14" s="201"/>
      <c r="G14" s="150"/>
      <c r="H14" s="172"/>
      <c r="I14" s="174"/>
      <c r="J14" s="1"/>
      <c r="K14" s="1"/>
    </row>
    <row r="15" spans="2:11" ht="18.65" customHeight="1" thickBot="1">
      <c r="B15" s="193"/>
      <c r="C15" s="147"/>
      <c r="D15" s="124"/>
      <c r="E15" s="180"/>
      <c r="F15" s="202"/>
      <c r="G15" s="151"/>
      <c r="H15" s="173"/>
      <c r="I15" s="144"/>
      <c r="J15" s="1"/>
      <c r="K15" s="1"/>
    </row>
    <row r="16" spans="2:11" ht="19.25" customHeight="1">
      <c r="B16" s="120" t="s">
        <v>134</v>
      </c>
      <c r="C16" s="152" t="s">
        <v>6</v>
      </c>
      <c r="D16" s="155" t="s">
        <v>16</v>
      </c>
      <c r="E16" s="182">
        <v>0.2</v>
      </c>
      <c r="F16" s="159"/>
      <c r="G16" s="149">
        <f aca="true" t="shared" si="1" ref="G16">IF(F16=0,0,F16/$F$22)</f>
        <v>0</v>
      </c>
      <c r="H16" s="162">
        <f>F16-I16</f>
        <v>0</v>
      </c>
      <c r="I16" s="131">
        <f>F16*0.05</f>
        <v>0</v>
      </c>
      <c r="J16" s="1"/>
      <c r="K16" s="1"/>
    </row>
    <row r="17" spans="2:11" ht="19.25" customHeight="1">
      <c r="B17" s="121"/>
      <c r="C17" s="153"/>
      <c r="D17" s="156"/>
      <c r="E17" s="181"/>
      <c r="F17" s="160"/>
      <c r="G17" s="150"/>
      <c r="H17" s="163"/>
      <c r="I17" s="132"/>
      <c r="J17" s="1"/>
      <c r="K17" s="1"/>
    </row>
    <row r="18" spans="2:11" ht="19.25" customHeight="1" thickBot="1">
      <c r="B18" s="121"/>
      <c r="C18" s="154"/>
      <c r="D18" s="157"/>
      <c r="E18" s="183"/>
      <c r="F18" s="161"/>
      <c r="G18" s="151"/>
      <c r="H18" s="164"/>
      <c r="I18" s="133"/>
      <c r="J18" s="1"/>
      <c r="K18" s="1"/>
    </row>
    <row r="19" spans="2:11" ht="22.25" customHeight="1">
      <c r="B19" s="175" t="s">
        <v>262</v>
      </c>
      <c r="C19" s="186" t="s">
        <v>7</v>
      </c>
      <c r="D19" s="189" t="s">
        <v>263</v>
      </c>
      <c r="E19" s="182" t="s">
        <v>17</v>
      </c>
      <c r="F19" s="195"/>
      <c r="G19" s="149">
        <f>IF(F19=0,0,F19/$F$22)</f>
        <v>0</v>
      </c>
      <c r="H19" s="165">
        <f>F19-I19</f>
        <v>0</v>
      </c>
      <c r="I19" s="168">
        <f>F19*0.05</f>
        <v>0</v>
      </c>
      <c r="J19" s="1"/>
      <c r="K19" s="1"/>
    </row>
    <row r="20" spans="2:11" ht="22.25" customHeight="1">
      <c r="B20" s="176"/>
      <c r="C20" s="187"/>
      <c r="D20" s="190"/>
      <c r="E20" s="184"/>
      <c r="F20" s="196"/>
      <c r="G20" s="150"/>
      <c r="H20" s="166"/>
      <c r="I20" s="169"/>
      <c r="J20" s="1"/>
      <c r="K20" s="1"/>
    </row>
    <row r="21" spans="2:11" ht="22.25" customHeight="1" thickBot="1">
      <c r="B21" s="177"/>
      <c r="C21" s="188"/>
      <c r="D21" s="191"/>
      <c r="E21" s="185"/>
      <c r="F21" s="197"/>
      <c r="G21" s="151"/>
      <c r="H21" s="167"/>
      <c r="I21" s="170"/>
      <c r="J21" s="1"/>
      <c r="K21" s="1"/>
    </row>
    <row r="22" spans="2:11" ht="26" thickBot="1">
      <c r="B22" s="61"/>
      <c r="C22" s="61"/>
      <c r="D22" s="66" t="s">
        <v>8</v>
      </c>
      <c r="E22" s="66"/>
      <c r="F22" s="67">
        <f>SUM(F4:F21)</f>
        <v>0</v>
      </c>
      <c r="G22" s="68"/>
      <c r="H22" s="61"/>
      <c r="I22" s="61"/>
      <c r="J22" s="1"/>
      <c r="K22" s="1"/>
    </row>
    <row r="23" spans="2:9" s="1" customFormat="1" ht="21">
      <c r="B23" s="70" t="s">
        <v>102</v>
      </c>
      <c r="C23" s="61"/>
      <c r="D23" s="61"/>
      <c r="E23" s="61"/>
      <c r="F23" s="61"/>
      <c r="G23" s="68"/>
      <c r="H23" s="61"/>
      <c r="I23" s="61"/>
    </row>
    <row r="24" spans="2:9" ht="18.5">
      <c r="B24" s="115" t="s">
        <v>37</v>
      </c>
      <c r="C24" s="115"/>
      <c r="D24" s="115"/>
      <c r="E24" s="115"/>
      <c r="F24" s="115"/>
      <c r="G24" s="115"/>
      <c r="H24" s="115"/>
      <c r="I24" s="115"/>
    </row>
    <row r="25" spans="2:9" ht="18.5">
      <c r="B25" s="116" t="s">
        <v>39</v>
      </c>
      <c r="C25" s="116"/>
      <c r="D25" s="116"/>
      <c r="E25" s="116"/>
      <c r="F25" s="116"/>
      <c r="G25" s="116"/>
      <c r="H25" s="116"/>
      <c r="I25" s="116"/>
    </row>
    <row r="26" spans="2:9" ht="18.5">
      <c r="B26" s="88" t="s">
        <v>103</v>
      </c>
      <c r="C26" s="88"/>
      <c r="D26" s="88"/>
      <c r="E26" s="88"/>
      <c r="F26" s="88"/>
      <c r="G26" s="88"/>
      <c r="H26" s="88"/>
      <c r="I26" s="88"/>
    </row>
  </sheetData>
  <sheetProtection algorithmName="SHA-512" hashValue="i9zxMwP/8Ypb6CV7JMpB09AA7H3P/aFiI4BckQ5Cp7MWBAL54evln74KUMlDbXy3/+9au8vszMKn+8+xuMvXBQ==" saltValue="QmuLmTaZEXU6a7N475/b+Q==" spinCount="100000" sheet="1" selectLockedCells="1"/>
  <protectedRanges>
    <protectedRange sqref="F4:F21" name="Range1"/>
  </protectedRanges>
  <mergeCells count="51">
    <mergeCell ref="F19:F21"/>
    <mergeCell ref="G13:G15"/>
    <mergeCell ref="G16:G18"/>
    <mergeCell ref="D10:D12"/>
    <mergeCell ref="F10:F12"/>
    <mergeCell ref="G10:G12"/>
    <mergeCell ref="F13:F15"/>
    <mergeCell ref="B19:B21"/>
    <mergeCell ref="E4:E6"/>
    <mergeCell ref="E7:E9"/>
    <mergeCell ref="E10:E12"/>
    <mergeCell ref="E13:E15"/>
    <mergeCell ref="E16:E18"/>
    <mergeCell ref="E19:E21"/>
    <mergeCell ref="C19:C21"/>
    <mergeCell ref="D19:D21"/>
    <mergeCell ref="B4:B6"/>
    <mergeCell ref="B7:B9"/>
    <mergeCell ref="B10:B12"/>
    <mergeCell ref="B13:B15"/>
    <mergeCell ref="B16:B18"/>
    <mergeCell ref="C13:C15"/>
    <mergeCell ref="D13:D15"/>
    <mergeCell ref="I4:I6"/>
    <mergeCell ref="G4:G6"/>
    <mergeCell ref="H19:H21"/>
    <mergeCell ref="G19:G21"/>
    <mergeCell ref="I19:I21"/>
    <mergeCell ref="H13:H15"/>
    <mergeCell ref="I13:I15"/>
    <mergeCell ref="C16:C18"/>
    <mergeCell ref="D16:D18"/>
    <mergeCell ref="H10:H12"/>
    <mergeCell ref="F16:F18"/>
    <mergeCell ref="H16:H18"/>
    <mergeCell ref="B24:I24"/>
    <mergeCell ref="B25:I25"/>
    <mergeCell ref="C2:F2"/>
    <mergeCell ref="C4:C6"/>
    <mergeCell ref="D4:D6"/>
    <mergeCell ref="F4:F6"/>
    <mergeCell ref="H4:H6"/>
    <mergeCell ref="I16:I18"/>
    <mergeCell ref="C7:C9"/>
    <mergeCell ref="D7:D9"/>
    <mergeCell ref="F7:F9"/>
    <mergeCell ref="H7:H9"/>
    <mergeCell ref="I7:I9"/>
    <mergeCell ref="C10:C12"/>
    <mergeCell ref="I10:I12"/>
    <mergeCell ref="G7:G9"/>
  </mergeCells>
  <conditionalFormatting sqref="G4:G6">
    <cfRule type="cellIs" priority="7" dxfId="0" operator="greaterThan">
      <formula>0.05</formula>
    </cfRule>
  </conditionalFormatting>
  <conditionalFormatting sqref="G13:G15">
    <cfRule type="cellIs" priority="1" dxfId="0" operator="greaterThan">
      <formula>0.2</formula>
    </cfRule>
  </conditionalFormatting>
  <conditionalFormatting sqref="G16:G18">
    <cfRule type="cellIs" priority="4" dxfId="0" operator="greaterThan">
      <formula>0.2</formula>
    </cfRule>
  </conditionalFormatting>
  <conditionalFormatting sqref="G7:G9">
    <cfRule type="cellIs" priority="3" dxfId="0" operator="greaterThan">
      <formula>0.05</formula>
    </cfRule>
  </conditionalFormatting>
  <conditionalFormatting sqref="G10:G12">
    <cfRule type="cellIs" priority="2" dxfId="0" operator="greaterThan">
      <formula>0.1</formula>
    </cfRule>
  </conditionalFormatting>
  <dataValidations count="2">
    <dataValidation errorStyle="warning" type="decimal" operator="greaterThan" allowBlank="1" showInputMessage="1" showErrorMessage="1" errorTitle="Dollar" error="Enter only positve Dollar format  xx,xxx.xx" sqref="F7:F21">
      <formula1>0</formula1>
    </dataValidation>
    <dataValidation type="decimal" operator="greaterThan" allowBlank="1" showInputMessage="1" showErrorMessage="1" errorTitle="Dollar" error="Enter only positve Dollar format  xx,xxx.xx" sqref="F4:F6">
      <formula1>0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G5:G6 G20:G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97B6-289B-4779-8A2C-A4FB47B2DF5A}">
  <dimension ref="B2:I23"/>
  <sheetViews>
    <sheetView workbookViewId="0" topLeftCell="A2">
      <selection activeCell="F16" sqref="F16:F18"/>
    </sheetView>
  </sheetViews>
  <sheetFormatPr defaultColWidth="8.8515625" defaultRowHeight="15"/>
  <cols>
    <col min="1" max="1" width="8.8515625" style="61" customWidth="1"/>
    <col min="2" max="2" width="14.421875" style="61" customWidth="1"/>
    <col min="3" max="3" width="21.140625" style="61" customWidth="1"/>
    <col min="4" max="4" width="43.57421875" style="61" customWidth="1"/>
    <col min="5" max="5" width="13.57421875" style="61" customWidth="1"/>
    <col min="6" max="6" width="16.140625" style="61" customWidth="1"/>
    <col min="7" max="7" width="12.140625" style="61" customWidth="1"/>
    <col min="8" max="8" width="14.8515625" style="61" bestFit="1" customWidth="1"/>
    <col min="9" max="9" width="15.8515625" style="61" customWidth="1"/>
    <col min="10" max="16384" width="8.8515625" style="61" customWidth="1"/>
  </cols>
  <sheetData>
    <row r="1" ht="15" thickBot="1"/>
    <row r="2" spans="3:6" ht="15" thickBot="1">
      <c r="C2" s="117" t="s">
        <v>0</v>
      </c>
      <c r="D2" s="118"/>
      <c r="E2" s="118"/>
      <c r="F2" s="119"/>
    </row>
    <row r="3" spans="2:9" ht="76.75" customHeight="1" thickBot="1">
      <c r="B3" s="62" t="s">
        <v>10</v>
      </c>
      <c r="C3" s="62" t="s">
        <v>1</v>
      </c>
      <c r="D3" s="63" t="s">
        <v>38</v>
      </c>
      <c r="E3" s="63" t="s">
        <v>12</v>
      </c>
      <c r="F3" s="64" t="s">
        <v>2</v>
      </c>
      <c r="G3" s="65" t="s">
        <v>14</v>
      </c>
      <c r="H3" s="65" t="s">
        <v>3</v>
      </c>
      <c r="I3" s="89" t="s">
        <v>36</v>
      </c>
    </row>
    <row r="4" spans="2:9" ht="15">
      <c r="B4" s="120" t="s">
        <v>136</v>
      </c>
      <c r="C4" s="120" t="s">
        <v>11</v>
      </c>
      <c r="D4" s="122" t="s">
        <v>266</v>
      </c>
      <c r="E4" s="178">
        <v>0.05</v>
      </c>
      <c r="F4" s="226">
        <v>50</v>
      </c>
      <c r="G4" s="149">
        <f>F4/$F$22</f>
        <v>0.05</v>
      </c>
      <c r="H4" s="128">
        <f>F4-I4</f>
        <v>47.5</v>
      </c>
      <c r="I4" s="143">
        <f>F4*0.05</f>
        <v>2.5</v>
      </c>
    </row>
    <row r="5" spans="2:9" ht="15">
      <c r="B5" s="121"/>
      <c r="C5" s="121"/>
      <c r="D5" s="123"/>
      <c r="E5" s="179"/>
      <c r="F5" s="227"/>
      <c r="G5" s="150"/>
      <c r="H5" s="129"/>
      <c r="I5" s="144"/>
    </row>
    <row r="6" spans="2:9" ht="15" thickBot="1">
      <c r="B6" s="121"/>
      <c r="C6" s="121"/>
      <c r="D6" s="124"/>
      <c r="E6" s="180"/>
      <c r="F6" s="228"/>
      <c r="G6" s="151"/>
      <c r="H6" s="130"/>
      <c r="I6" s="145"/>
    </row>
    <row r="7" spans="2:9" ht="14.4" customHeight="1">
      <c r="B7" s="120" t="s">
        <v>131</v>
      </c>
      <c r="C7" s="134" t="s">
        <v>13</v>
      </c>
      <c r="D7" s="122" t="s">
        <v>126</v>
      </c>
      <c r="E7" s="178">
        <v>0.05</v>
      </c>
      <c r="F7" s="226">
        <v>50</v>
      </c>
      <c r="G7" s="212">
        <f>F7/$F$22</f>
        <v>0.05</v>
      </c>
      <c r="H7" s="140">
        <f>F7-I7</f>
        <v>47.5</v>
      </c>
      <c r="I7" s="143">
        <f>F7*0.05</f>
        <v>2.5</v>
      </c>
    </row>
    <row r="8" spans="2:9" ht="14.4" customHeight="1">
      <c r="B8" s="121"/>
      <c r="C8" s="135"/>
      <c r="D8" s="123"/>
      <c r="E8" s="179"/>
      <c r="F8" s="227"/>
      <c r="G8" s="213"/>
      <c r="H8" s="141"/>
      <c r="I8" s="144"/>
    </row>
    <row r="9" spans="2:9" ht="15" customHeight="1" thickBot="1">
      <c r="B9" s="121"/>
      <c r="C9" s="136"/>
      <c r="D9" s="124"/>
      <c r="E9" s="180"/>
      <c r="F9" s="228"/>
      <c r="G9" s="214"/>
      <c r="H9" s="142"/>
      <c r="I9" s="145"/>
    </row>
    <row r="10" spans="2:9" ht="15" customHeight="1">
      <c r="B10" s="120" t="s">
        <v>132</v>
      </c>
      <c r="C10" s="146" t="s">
        <v>4</v>
      </c>
      <c r="D10" s="122" t="s">
        <v>129</v>
      </c>
      <c r="E10" s="178">
        <v>0.1</v>
      </c>
      <c r="F10" s="224">
        <v>100</v>
      </c>
      <c r="G10" s="212">
        <f aca="true" t="shared" si="0" ref="G10">F10/$F$22</f>
        <v>0.1</v>
      </c>
      <c r="H10" s="158">
        <f>F10-I10</f>
        <v>95</v>
      </c>
      <c r="I10" s="143">
        <f>F10*0.05</f>
        <v>5</v>
      </c>
    </row>
    <row r="11" spans="2:9" ht="14.4" customHeight="1">
      <c r="B11" s="121"/>
      <c r="C11" s="147"/>
      <c r="D11" s="123"/>
      <c r="E11" s="179"/>
      <c r="F11" s="225"/>
      <c r="G11" s="213"/>
      <c r="H11" s="129"/>
      <c r="I11" s="144"/>
    </row>
    <row r="12" spans="2:9" ht="15" customHeight="1" thickBot="1">
      <c r="B12" s="121"/>
      <c r="C12" s="148"/>
      <c r="D12" s="124"/>
      <c r="E12" s="180"/>
      <c r="F12" s="225"/>
      <c r="G12" s="214"/>
      <c r="H12" s="130"/>
      <c r="I12" s="145"/>
    </row>
    <row r="13" spans="2:9" ht="18.65" customHeight="1">
      <c r="B13" s="120" t="s">
        <v>133</v>
      </c>
      <c r="C13" s="146" t="s">
        <v>5</v>
      </c>
      <c r="D13" s="122" t="s">
        <v>15</v>
      </c>
      <c r="E13" s="178">
        <v>0.2</v>
      </c>
      <c r="F13" s="215">
        <v>200</v>
      </c>
      <c r="G13" s="218">
        <f aca="true" t="shared" si="1" ref="G13">F13/$F$22</f>
        <v>0.2</v>
      </c>
      <c r="H13" s="171">
        <f>F13-I13</f>
        <v>190</v>
      </c>
      <c r="I13" s="143">
        <f>F13*0.05</f>
        <v>10</v>
      </c>
    </row>
    <row r="14" spans="2:9" ht="18.65" customHeight="1">
      <c r="B14" s="121"/>
      <c r="C14" s="194"/>
      <c r="D14" s="156"/>
      <c r="E14" s="181"/>
      <c r="F14" s="216"/>
      <c r="G14" s="219"/>
      <c r="H14" s="172"/>
      <c r="I14" s="174"/>
    </row>
    <row r="15" spans="2:9" ht="18.65" customHeight="1" thickBot="1">
      <c r="B15" s="121"/>
      <c r="C15" s="147"/>
      <c r="D15" s="124"/>
      <c r="E15" s="180"/>
      <c r="F15" s="217"/>
      <c r="G15" s="220"/>
      <c r="H15" s="173"/>
      <c r="I15" s="144"/>
    </row>
    <row r="16" spans="2:9" ht="19.25" customHeight="1">
      <c r="B16" s="120" t="s">
        <v>134</v>
      </c>
      <c r="C16" s="152" t="s">
        <v>6</v>
      </c>
      <c r="D16" s="155" t="s">
        <v>16</v>
      </c>
      <c r="E16" s="182">
        <v>0.2</v>
      </c>
      <c r="F16" s="221">
        <v>200</v>
      </c>
      <c r="G16" s="212">
        <f aca="true" t="shared" si="2" ref="G16">F16/$F$22</f>
        <v>0.2</v>
      </c>
      <c r="H16" s="162">
        <f>F16-I16</f>
        <v>190</v>
      </c>
      <c r="I16" s="131">
        <f>F16*0.05</f>
        <v>10</v>
      </c>
    </row>
    <row r="17" spans="2:9" ht="19.25" customHeight="1">
      <c r="B17" s="121"/>
      <c r="C17" s="153"/>
      <c r="D17" s="156"/>
      <c r="E17" s="181"/>
      <c r="F17" s="222"/>
      <c r="G17" s="213"/>
      <c r="H17" s="163"/>
      <c r="I17" s="132"/>
    </row>
    <row r="18" spans="2:9" ht="19.25" customHeight="1" thickBot="1">
      <c r="B18" s="121"/>
      <c r="C18" s="154"/>
      <c r="D18" s="157"/>
      <c r="E18" s="183"/>
      <c r="F18" s="223"/>
      <c r="G18" s="214"/>
      <c r="H18" s="164"/>
      <c r="I18" s="133"/>
    </row>
    <row r="19" spans="2:9" ht="22.25" customHeight="1">
      <c r="B19" s="203" t="s">
        <v>135</v>
      </c>
      <c r="C19" s="186" t="s">
        <v>7</v>
      </c>
      <c r="D19" s="206" t="s">
        <v>96</v>
      </c>
      <c r="E19" s="182" t="s">
        <v>17</v>
      </c>
      <c r="F19" s="209">
        <v>400</v>
      </c>
      <c r="G19" s="212">
        <f>F19/$F$22</f>
        <v>0.4</v>
      </c>
      <c r="H19" s="165">
        <f>F19-I19</f>
        <v>380</v>
      </c>
      <c r="I19" s="168">
        <f>F19*0.05</f>
        <v>20</v>
      </c>
    </row>
    <row r="20" spans="2:9" ht="22.25" customHeight="1">
      <c r="B20" s="204"/>
      <c r="C20" s="187"/>
      <c r="D20" s="207"/>
      <c r="E20" s="184"/>
      <c r="F20" s="210"/>
      <c r="G20" s="213"/>
      <c r="H20" s="166"/>
      <c r="I20" s="169"/>
    </row>
    <row r="21" spans="2:9" ht="22.25" customHeight="1" thickBot="1">
      <c r="B21" s="205"/>
      <c r="C21" s="188"/>
      <c r="D21" s="208"/>
      <c r="E21" s="185"/>
      <c r="F21" s="211"/>
      <c r="G21" s="214"/>
      <c r="H21" s="167"/>
      <c r="I21" s="170"/>
    </row>
    <row r="22" spans="4:7" ht="26" thickBot="1">
      <c r="D22" s="66" t="s">
        <v>8</v>
      </c>
      <c r="E22" s="66"/>
      <c r="F22" s="67">
        <f>SUM(F4:F21)</f>
        <v>1000</v>
      </c>
      <c r="G22" s="68"/>
    </row>
    <row r="23" spans="4:9" ht="87">
      <c r="D23" s="61" t="s">
        <v>39</v>
      </c>
      <c r="I23" s="90" t="s">
        <v>37</v>
      </c>
    </row>
  </sheetData>
  <sheetProtection algorithmName="SHA-512" hashValue="nbGdzt4lrNDLULGmw01kE1mDKQjXtzSVT7FQWKOY70DzbZctjT0fEScd/TCJvHRd0CAUIF3chsYZ6QR1y2iiQw==" saltValue="OUfHO61OsYBG/tA5gCH6Ag==" spinCount="100000" sheet="1" objects="1" scenarios="1"/>
  <mergeCells count="49">
    <mergeCell ref="C2:F2"/>
    <mergeCell ref="B4:B6"/>
    <mergeCell ref="C4:C6"/>
    <mergeCell ref="D4:D6"/>
    <mergeCell ref="E4:E6"/>
    <mergeCell ref="F4:F6"/>
    <mergeCell ref="G4:G6"/>
    <mergeCell ref="H4:H6"/>
    <mergeCell ref="I4:I6"/>
    <mergeCell ref="B7:B9"/>
    <mergeCell ref="C7:C9"/>
    <mergeCell ref="D7:D9"/>
    <mergeCell ref="E7:E9"/>
    <mergeCell ref="F7:F9"/>
    <mergeCell ref="G7:G9"/>
    <mergeCell ref="H7:H9"/>
    <mergeCell ref="I7:I9"/>
    <mergeCell ref="B10:B12"/>
    <mergeCell ref="C10:C12"/>
    <mergeCell ref="D10:D12"/>
    <mergeCell ref="E10:E12"/>
    <mergeCell ref="F10:F12"/>
    <mergeCell ref="G10:G12"/>
    <mergeCell ref="H10:H12"/>
    <mergeCell ref="I10:I12"/>
    <mergeCell ref="H13:H15"/>
    <mergeCell ref="I13:I15"/>
    <mergeCell ref="G16:G18"/>
    <mergeCell ref="H16:H18"/>
    <mergeCell ref="I16:I18"/>
    <mergeCell ref="B13:B15"/>
    <mergeCell ref="C13:C15"/>
    <mergeCell ref="D13:D15"/>
    <mergeCell ref="E13:E15"/>
    <mergeCell ref="F13:F15"/>
    <mergeCell ref="G13:G15"/>
    <mergeCell ref="B16:B18"/>
    <mergeCell ref="C16:C18"/>
    <mergeCell ref="D16:D18"/>
    <mergeCell ref="E16:E18"/>
    <mergeCell ref="F16:F18"/>
    <mergeCell ref="H19:H21"/>
    <mergeCell ref="I19:I21"/>
    <mergeCell ref="B19:B21"/>
    <mergeCell ref="C19:C21"/>
    <mergeCell ref="D19:D21"/>
    <mergeCell ref="E19:E21"/>
    <mergeCell ref="F19:F21"/>
    <mergeCell ref="G19:G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63C3-AEE3-4EEB-981E-FC18D194FB9C}">
  <dimension ref="B2:D15"/>
  <sheetViews>
    <sheetView workbookViewId="0" topLeftCell="A1">
      <selection activeCell="C3" sqref="C3"/>
    </sheetView>
  </sheetViews>
  <sheetFormatPr defaultColWidth="8.8515625" defaultRowHeight="15"/>
  <cols>
    <col min="1" max="1" width="8.8515625" style="61" customWidth="1"/>
    <col min="2" max="2" width="26.140625" style="61" bestFit="1" customWidth="1"/>
    <col min="3" max="4" width="20.8515625" style="61" bestFit="1" customWidth="1"/>
    <col min="5" max="16384" width="8.8515625" style="61" customWidth="1"/>
  </cols>
  <sheetData>
    <row r="2" spans="2:4" ht="32.4" customHeight="1">
      <c r="B2" s="91" t="s">
        <v>268</v>
      </c>
      <c r="C2" s="91" t="s">
        <v>22</v>
      </c>
      <c r="D2" s="91" t="s">
        <v>23</v>
      </c>
    </row>
    <row r="3" spans="2:4" ht="15">
      <c r="B3" s="92" t="s">
        <v>18</v>
      </c>
      <c r="C3" s="71"/>
      <c r="D3" s="93">
        <f>C3*12</f>
        <v>0</v>
      </c>
    </row>
    <row r="4" spans="2:4" ht="15">
      <c r="B4" s="92" t="s">
        <v>19</v>
      </c>
      <c r="C4" s="71"/>
      <c r="D4" s="93">
        <f aca="true" t="shared" si="0" ref="D4:D11">C4*12</f>
        <v>0</v>
      </c>
    </row>
    <row r="5" spans="2:4" ht="15">
      <c r="B5" s="92" t="s">
        <v>20</v>
      </c>
      <c r="C5" s="71"/>
      <c r="D5" s="93">
        <f t="shared" si="0"/>
        <v>0</v>
      </c>
    </row>
    <row r="6" spans="2:4" ht="15">
      <c r="B6" s="92" t="s">
        <v>21</v>
      </c>
      <c r="C6" s="71"/>
      <c r="D6" s="93">
        <f t="shared" si="0"/>
        <v>0</v>
      </c>
    </row>
    <row r="7" spans="2:4" ht="15">
      <c r="B7" s="92" t="s">
        <v>110</v>
      </c>
      <c r="C7" s="71"/>
      <c r="D7" s="93">
        <f t="shared" si="0"/>
        <v>0</v>
      </c>
    </row>
    <row r="8" spans="2:4" ht="15">
      <c r="B8" s="92" t="s">
        <v>111</v>
      </c>
      <c r="C8" s="71"/>
      <c r="D8" s="93">
        <f t="shared" si="0"/>
        <v>0</v>
      </c>
    </row>
    <row r="9" spans="2:4" ht="15">
      <c r="B9" s="92" t="s">
        <v>112</v>
      </c>
      <c r="C9" s="71"/>
      <c r="D9" s="93">
        <f t="shared" si="0"/>
        <v>0</v>
      </c>
    </row>
    <row r="10" spans="2:4" ht="15">
      <c r="B10" s="92" t="s">
        <v>113</v>
      </c>
      <c r="C10" s="71"/>
      <c r="D10" s="93">
        <f t="shared" si="0"/>
        <v>0</v>
      </c>
    </row>
    <row r="11" spans="2:4" ht="15.65" customHeight="1">
      <c r="B11" s="92" t="s">
        <v>114</v>
      </c>
      <c r="C11" s="71"/>
      <c r="D11" s="93">
        <f t="shared" si="0"/>
        <v>0</v>
      </c>
    </row>
    <row r="12" spans="2:4" ht="15">
      <c r="B12" s="229" t="s">
        <v>116</v>
      </c>
      <c r="C12" s="229"/>
      <c r="D12" s="94">
        <f>SUM(D3:D7)</f>
        <v>0</v>
      </c>
    </row>
    <row r="13" spans="2:4" ht="15">
      <c r="B13" s="92"/>
      <c r="C13" s="92" t="s">
        <v>115</v>
      </c>
      <c r="D13" s="94">
        <f>SUM(D3:D11)</f>
        <v>0</v>
      </c>
    </row>
    <row r="14" ht="15">
      <c r="B14" s="95"/>
    </row>
    <row r="15" ht="56">
      <c r="B15" s="96" t="s">
        <v>264</v>
      </c>
    </row>
  </sheetData>
  <sheetProtection algorithmName="SHA-512" hashValue="HVVoaSDmh6HIyQRV0Cebh0dfSxgCK3raDKsjoypYJZ0E/p4rjezPUksO/vc3dEN9pNSc/sfOpUCfjNKfFaq1mw==" saltValue="FHOPlc4XCCG5vSElrTQyTw==" spinCount="100000" sheet="1" selectLockedCells="1"/>
  <mergeCells count="1">
    <mergeCell ref="B12:C12"/>
  </mergeCells>
  <dataValidations count="2">
    <dataValidation allowBlank="1" showInputMessage="1" showErrorMessage="1" errorTitle="number" error="Enter in Dollar Format xxx.xx only" sqref="C4:C11"/>
    <dataValidation type="decimal" operator="greaterThan" allowBlank="1" showInputMessage="1" showErrorMessage="1" errorTitle="number" error="Enter in Dollar Format xxx.xx only" sqref="C3">
      <formula1>0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8699-F6F1-4578-A281-7A7AF6C7F271}">
  <dimension ref="B2:E15"/>
  <sheetViews>
    <sheetView workbookViewId="0" topLeftCell="A1">
      <selection activeCell="C3" sqref="C3:C11"/>
    </sheetView>
  </sheetViews>
  <sheetFormatPr defaultColWidth="8.8515625" defaultRowHeight="15"/>
  <cols>
    <col min="1" max="1" width="8.8515625" style="61" customWidth="1"/>
    <col min="2" max="2" width="26.140625" style="61" bestFit="1" customWidth="1"/>
    <col min="3" max="3" width="15.8515625" style="61" customWidth="1"/>
    <col min="4" max="4" width="11.57421875" style="61" customWidth="1"/>
    <col min="5" max="5" width="14.421875" style="61" customWidth="1"/>
    <col min="6" max="16384" width="8.8515625" style="61" customWidth="1"/>
  </cols>
  <sheetData>
    <row r="2" spans="2:5" ht="28">
      <c r="B2" s="91" t="s">
        <v>26</v>
      </c>
      <c r="C2" s="91" t="s">
        <v>24</v>
      </c>
      <c r="D2" s="91" t="s">
        <v>31</v>
      </c>
      <c r="E2" s="91" t="s">
        <v>25</v>
      </c>
    </row>
    <row r="3" spans="2:5" ht="15">
      <c r="B3" s="92" t="s">
        <v>27</v>
      </c>
      <c r="C3" s="71"/>
      <c r="D3" s="97">
        <v>5000</v>
      </c>
      <c r="E3" s="93">
        <f>C3*D3</f>
        <v>0</v>
      </c>
    </row>
    <row r="4" spans="2:5" ht="15">
      <c r="B4" s="92" t="s">
        <v>28</v>
      </c>
      <c r="C4" s="71"/>
      <c r="D4" s="97">
        <v>5000</v>
      </c>
      <c r="E4" s="93">
        <f aca="true" t="shared" si="0" ref="E4:E10">C4*D4</f>
        <v>0</v>
      </c>
    </row>
    <row r="5" spans="2:5" ht="15">
      <c r="B5" s="92" t="s">
        <v>29</v>
      </c>
      <c r="C5" s="71"/>
      <c r="D5" s="97">
        <v>5000</v>
      </c>
      <c r="E5" s="93">
        <f t="shared" si="0"/>
        <v>0</v>
      </c>
    </row>
    <row r="6" spans="2:5" ht="15">
      <c r="B6" s="92" t="s">
        <v>30</v>
      </c>
      <c r="C6" s="71"/>
      <c r="D6" s="97">
        <v>5000</v>
      </c>
      <c r="E6" s="93">
        <f t="shared" si="0"/>
        <v>0</v>
      </c>
    </row>
    <row r="7" spans="2:5" ht="15">
      <c r="B7" s="92" t="s">
        <v>117</v>
      </c>
      <c r="C7" s="71"/>
      <c r="D7" s="97">
        <v>5000</v>
      </c>
      <c r="E7" s="93">
        <f t="shared" si="0"/>
        <v>0</v>
      </c>
    </row>
    <row r="8" spans="2:5" ht="15">
      <c r="B8" s="92" t="s">
        <v>118</v>
      </c>
      <c r="C8" s="71"/>
      <c r="D8" s="97">
        <v>5000</v>
      </c>
      <c r="E8" s="93">
        <f t="shared" si="0"/>
        <v>0</v>
      </c>
    </row>
    <row r="9" spans="2:5" ht="15">
      <c r="B9" s="92" t="s">
        <v>119</v>
      </c>
      <c r="C9" s="71"/>
      <c r="D9" s="97">
        <v>5000</v>
      </c>
      <c r="E9" s="93">
        <f t="shared" si="0"/>
        <v>0</v>
      </c>
    </row>
    <row r="10" spans="2:5" ht="15">
      <c r="B10" s="92" t="s">
        <v>120</v>
      </c>
      <c r="C10" s="71"/>
      <c r="D10" s="97">
        <v>5000</v>
      </c>
      <c r="E10" s="93">
        <f t="shared" si="0"/>
        <v>0</v>
      </c>
    </row>
    <row r="11" spans="2:5" ht="15">
      <c r="B11" s="92" t="s">
        <v>121</v>
      </c>
      <c r="C11" s="71"/>
      <c r="D11" s="97">
        <v>5000</v>
      </c>
      <c r="E11" s="93">
        <f>C11*D11</f>
        <v>0</v>
      </c>
    </row>
    <row r="12" spans="2:5" ht="15">
      <c r="B12" s="229" t="s">
        <v>116</v>
      </c>
      <c r="C12" s="229"/>
      <c r="D12" s="229"/>
      <c r="E12" s="94">
        <f>SUM(E3:E7)</f>
        <v>0</v>
      </c>
    </row>
    <row r="13" spans="2:5" ht="15">
      <c r="B13" s="229" t="s">
        <v>115</v>
      </c>
      <c r="C13" s="229"/>
      <c r="D13" s="229"/>
      <c r="E13" s="94">
        <f>SUM(E3:E11)</f>
        <v>0</v>
      </c>
    </row>
    <row r="15" ht="32.4" customHeight="1">
      <c r="B15" s="98" t="s">
        <v>127</v>
      </c>
    </row>
  </sheetData>
  <sheetProtection algorithmName="SHA-512" hashValue="+FO+V0xd5pRNIT/6HsfaPtCiYYMlP8nUThxFr7D2S395KRY/O1OgFpHdvuRx8rdgnXQ6x8sHJprsek7sifA0+g==" saltValue="K7aPZKCC7wLIC0MUJa+slw==" spinCount="100000" sheet="1" selectLockedCells="1"/>
  <mergeCells count="2">
    <mergeCell ref="B12:D12"/>
    <mergeCell ref="B13:D13"/>
  </mergeCells>
  <dataValidations count="1">
    <dataValidation type="decimal" operator="greaterThan" allowBlank="1" showInputMessage="1" showErrorMessage="1" errorTitle="number" error="Enter Dollar Amounts only xxx.xx" sqref="C3:C11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A1AC-8240-415A-91BB-7AB1D90CE7B6}">
  <dimension ref="A2:D172"/>
  <sheetViews>
    <sheetView workbookViewId="0" topLeftCell="A42">
      <selection activeCell="D49" sqref="D49"/>
    </sheetView>
  </sheetViews>
  <sheetFormatPr defaultColWidth="9.140625" defaultRowHeight="15"/>
  <cols>
    <col min="1" max="1" width="2.421875" style="1" customWidth="1"/>
    <col min="2" max="3" width="22.57421875" style="1" customWidth="1"/>
    <col min="4" max="4" width="94.57421875" style="1" customWidth="1"/>
  </cols>
  <sheetData>
    <row r="1" ht="15" thickBot="1"/>
    <row r="2" spans="2:4" ht="16" thickBot="1">
      <c r="B2" s="3" t="s">
        <v>40</v>
      </c>
      <c r="C2" s="3" t="s">
        <v>41</v>
      </c>
      <c r="D2" s="3" t="s">
        <v>11</v>
      </c>
    </row>
    <row r="3" spans="2:4" ht="15">
      <c r="B3" s="4" t="s">
        <v>42</v>
      </c>
      <c r="C3" s="232" t="s">
        <v>43</v>
      </c>
      <c r="D3" s="5" t="s">
        <v>176</v>
      </c>
    </row>
    <row r="4" spans="2:4" ht="15">
      <c r="B4" s="6" t="s">
        <v>44</v>
      </c>
      <c r="C4" s="233"/>
      <c r="D4" s="7" t="s">
        <v>175</v>
      </c>
    </row>
    <row r="5" spans="2:4" ht="15">
      <c r="B5" s="6" t="s">
        <v>44</v>
      </c>
      <c r="C5" s="233"/>
      <c r="D5" s="7" t="s">
        <v>174</v>
      </c>
    </row>
    <row r="6" spans="2:4" ht="15" thickBot="1">
      <c r="B6" s="8" t="s">
        <v>45</v>
      </c>
      <c r="C6" s="234"/>
      <c r="D6" s="9" t="s">
        <v>173</v>
      </c>
    </row>
    <row r="7" spans="2:4" ht="15">
      <c r="B7" s="4" t="s">
        <v>46</v>
      </c>
      <c r="C7" s="232" t="s">
        <v>47</v>
      </c>
      <c r="D7" s="5" t="s">
        <v>172</v>
      </c>
    </row>
    <row r="8" spans="2:4" ht="15">
      <c r="B8" s="6" t="s">
        <v>44</v>
      </c>
      <c r="C8" s="233"/>
      <c r="D8" s="7" t="s">
        <v>171</v>
      </c>
    </row>
    <row r="9" spans="2:4" ht="15">
      <c r="B9" s="6" t="s">
        <v>46</v>
      </c>
      <c r="C9" s="233"/>
      <c r="D9" s="7" t="s">
        <v>170</v>
      </c>
    </row>
    <row r="10" spans="2:4" ht="15">
      <c r="B10" s="6" t="s">
        <v>45</v>
      </c>
      <c r="C10" s="233"/>
      <c r="D10" s="7" t="s">
        <v>169</v>
      </c>
    </row>
    <row r="11" spans="2:4" ht="15">
      <c r="B11" s="6" t="s">
        <v>44</v>
      </c>
      <c r="C11" s="233"/>
      <c r="D11" s="7" t="s">
        <v>168</v>
      </c>
    </row>
    <row r="12" spans="2:4" ht="15" thickBot="1">
      <c r="B12" s="8" t="s">
        <v>46</v>
      </c>
      <c r="C12" s="234"/>
      <c r="D12" s="9" t="s">
        <v>48</v>
      </c>
    </row>
    <row r="13" spans="2:4" ht="15" thickBot="1">
      <c r="B13" s="10" t="s">
        <v>45</v>
      </c>
      <c r="C13" s="11" t="s">
        <v>49</v>
      </c>
      <c r="D13" s="12" t="s">
        <v>50</v>
      </c>
    </row>
    <row r="14" spans="2:4" ht="15" thickBot="1">
      <c r="B14" s="10" t="s">
        <v>42</v>
      </c>
      <c r="C14" s="11" t="s">
        <v>51</v>
      </c>
      <c r="D14" s="12" t="s">
        <v>52</v>
      </c>
    </row>
    <row r="15" spans="2:4" ht="15" thickBot="1">
      <c r="B15" s="10" t="s">
        <v>53</v>
      </c>
      <c r="C15" s="11" t="s">
        <v>54</v>
      </c>
      <c r="D15" s="12" t="s">
        <v>167</v>
      </c>
    </row>
    <row r="16" spans="2:4" ht="15">
      <c r="B16" s="4" t="s">
        <v>44</v>
      </c>
      <c r="C16" s="247" t="s">
        <v>55</v>
      </c>
      <c r="D16" s="83" t="s">
        <v>56</v>
      </c>
    </row>
    <row r="17" spans="2:4" ht="15">
      <c r="B17" s="6" t="s">
        <v>44</v>
      </c>
      <c r="C17" s="248"/>
      <c r="D17" s="7" t="s">
        <v>178</v>
      </c>
    </row>
    <row r="18" spans="2:4" ht="15">
      <c r="B18" s="6" t="s">
        <v>44</v>
      </c>
      <c r="C18" s="248"/>
      <c r="D18" s="7" t="s">
        <v>166</v>
      </c>
    </row>
    <row r="19" spans="2:4" ht="15">
      <c r="B19" s="6" t="s">
        <v>44</v>
      </c>
      <c r="C19" s="248"/>
      <c r="D19" s="7" t="s">
        <v>165</v>
      </c>
    </row>
    <row r="20" spans="2:4" ht="15">
      <c r="B20" s="6" t="s">
        <v>44</v>
      </c>
      <c r="C20" s="248"/>
      <c r="D20" s="7" t="s">
        <v>164</v>
      </c>
    </row>
    <row r="21" spans="2:4" ht="15">
      <c r="B21" s="6" t="s">
        <v>44</v>
      </c>
      <c r="C21" s="248"/>
      <c r="D21" s="7" t="s">
        <v>163</v>
      </c>
    </row>
    <row r="22" spans="2:4" ht="15">
      <c r="B22" s="6" t="s">
        <v>44</v>
      </c>
      <c r="C22" s="248"/>
      <c r="D22" s="7" t="s">
        <v>162</v>
      </c>
    </row>
    <row r="23" spans="2:4" ht="15">
      <c r="B23" s="6" t="s">
        <v>44</v>
      </c>
      <c r="C23" s="248"/>
      <c r="D23" s="7" t="s">
        <v>161</v>
      </c>
    </row>
    <row r="24" spans="2:4" ht="15">
      <c r="B24" s="6" t="s">
        <v>44</v>
      </c>
      <c r="C24" s="248"/>
      <c r="D24" s="7" t="s">
        <v>160</v>
      </c>
    </row>
    <row r="25" spans="2:4" ht="15">
      <c r="B25" s="6" t="s">
        <v>44</v>
      </c>
      <c r="C25" s="248"/>
      <c r="D25" s="7" t="s">
        <v>159</v>
      </c>
    </row>
    <row r="26" spans="2:4" ht="15">
      <c r="B26" s="6" t="s">
        <v>44</v>
      </c>
      <c r="C26" s="248"/>
      <c r="D26" s="7" t="s">
        <v>158</v>
      </c>
    </row>
    <row r="27" spans="2:4" ht="15">
      <c r="B27" s="6" t="s">
        <v>44</v>
      </c>
      <c r="C27" s="248"/>
      <c r="D27" s="7" t="s">
        <v>157</v>
      </c>
    </row>
    <row r="28" spans="2:4" ht="15" thickBot="1">
      <c r="B28" s="8" t="s">
        <v>44</v>
      </c>
      <c r="C28" s="249"/>
      <c r="D28" s="9" t="s">
        <v>177</v>
      </c>
    </row>
    <row r="29" spans="2:4" ht="15">
      <c r="B29" s="4" t="s">
        <v>46</v>
      </c>
      <c r="C29" s="232" t="s">
        <v>57</v>
      </c>
      <c r="D29" s="5" t="s">
        <v>156</v>
      </c>
    </row>
    <row r="30" spans="2:4" ht="15" thickBot="1">
      <c r="B30" s="8" t="s">
        <v>45</v>
      </c>
      <c r="C30" s="234"/>
      <c r="D30" s="9" t="s">
        <v>138</v>
      </c>
    </row>
    <row r="31" spans="2:3" ht="15" thickBot="1">
      <c r="B31" s="13"/>
      <c r="C31" s="13"/>
    </row>
    <row r="32" spans="2:4" ht="16" thickBot="1">
      <c r="B32" s="3" t="s">
        <v>40</v>
      </c>
      <c r="C32" s="3" t="s">
        <v>41</v>
      </c>
      <c r="D32" s="3" t="s">
        <v>13</v>
      </c>
    </row>
    <row r="33" spans="2:4" ht="15">
      <c r="B33" s="4" t="s">
        <v>46</v>
      </c>
      <c r="C33" s="232" t="s">
        <v>58</v>
      </c>
      <c r="D33" s="5" t="s">
        <v>155</v>
      </c>
    </row>
    <row r="34" spans="2:4" ht="15">
      <c r="B34" s="6" t="s">
        <v>44</v>
      </c>
      <c r="C34" s="233"/>
      <c r="D34" s="7" t="s">
        <v>154</v>
      </c>
    </row>
    <row r="35" spans="2:4" ht="15">
      <c r="B35" s="6" t="s">
        <v>59</v>
      </c>
      <c r="C35" s="233"/>
      <c r="D35" s="7" t="s">
        <v>153</v>
      </c>
    </row>
    <row r="36" spans="2:4" ht="15">
      <c r="B36" s="6" t="s">
        <v>45</v>
      </c>
      <c r="C36" s="233"/>
      <c r="D36" s="7" t="s">
        <v>152</v>
      </c>
    </row>
    <row r="37" spans="2:4" ht="15">
      <c r="B37" s="6" t="s">
        <v>42</v>
      </c>
      <c r="C37" s="233"/>
      <c r="D37" s="7" t="s">
        <v>151</v>
      </c>
    </row>
    <row r="38" spans="2:4" ht="15">
      <c r="B38" s="6" t="s">
        <v>42</v>
      </c>
      <c r="C38" s="233"/>
      <c r="D38" s="7" t="s">
        <v>150</v>
      </c>
    </row>
    <row r="39" spans="2:4" ht="15" thickBot="1">
      <c r="B39" s="8" t="s">
        <v>59</v>
      </c>
      <c r="C39" s="234"/>
      <c r="D39" s="9" t="s">
        <v>149</v>
      </c>
    </row>
    <row r="40" spans="2:4" ht="15">
      <c r="B40" s="4" t="s">
        <v>44</v>
      </c>
      <c r="C40" s="232" t="s">
        <v>60</v>
      </c>
      <c r="D40" s="5" t="s">
        <v>148</v>
      </c>
    </row>
    <row r="41" spans="2:4" ht="15">
      <c r="B41" s="6" t="s">
        <v>46</v>
      </c>
      <c r="C41" s="233"/>
      <c r="D41" s="7" t="s">
        <v>147</v>
      </c>
    </row>
    <row r="42" spans="2:4" ht="15" thickBot="1">
      <c r="B42" s="8" t="s">
        <v>44</v>
      </c>
      <c r="C42" s="234"/>
      <c r="D42" s="9" t="s">
        <v>146</v>
      </c>
    </row>
    <row r="43" spans="2:4" ht="15">
      <c r="B43" s="4" t="s">
        <v>46</v>
      </c>
      <c r="C43" s="232" t="s">
        <v>61</v>
      </c>
      <c r="D43" s="5" t="s">
        <v>145</v>
      </c>
    </row>
    <row r="44" spans="2:4" ht="15">
      <c r="B44" s="6" t="s">
        <v>42</v>
      </c>
      <c r="C44" s="233"/>
      <c r="D44" s="7" t="s">
        <v>144</v>
      </c>
    </row>
    <row r="45" spans="2:4" ht="15">
      <c r="B45" s="6" t="s">
        <v>45</v>
      </c>
      <c r="C45" s="233"/>
      <c r="D45" s="7" t="s">
        <v>143</v>
      </c>
    </row>
    <row r="46" spans="2:4" ht="15" thickBot="1">
      <c r="B46" s="8" t="s">
        <v>42</v>
      </c>
      <c r="C46" s="234"/>
      <c r="D46" s="9" t="s">
        <v>142</v>
      </c>
    </row>
    <row r="47" spans="2:4" ht="15">
      <c r="B47" s="4" t="s">
        <v>44</v>
      </c>
      <c r="C47" s="244" t="s">
        <v>62</v>
      </c>
      <c r="D47" s="5" t="s">
        <v>141</v>
      </c>
    </row>
    <row r="48" spans="2:4" ht="15">
      <c r="B48" s="6" t="s">
        <v>46</v>
      </c>
      <c r="C48" s="245"/>
      <c r="D48" s="7" t="s">
        <v>140</v>
      </c>
    </row>
    <row r="49" spans="2:4" ht="15" thickBot="1">
      <c r="B49" s="8" t="s">
        <v>45</v>
      </c>
      <c r="C49" s="246"/>
      <c r="D49" s="9" t="s">
        <v>63</v>
      </c>
    </row>
    <row r="50" spans="2:4" ht="15">
      <c r="B50" s="4" t="s">
        <v>46</v>
      </c>
      <c r="C50" s="232" t="s">
        <v>57</v>
      </c>
      <c r="D50" s="5" t="s">
        <v>139</v>
      </c>
    </row>
    <row r="51" spans="2:4" ht="15" thickBot="1">
      <c r="B51" s="8" t="s">
        <v>45</v>
      </c>
      <c r="C51" s="234"/>
      <c r="D51" s="9" t="s">
        <v>138</v>
      </c>
    </row>
    <row r="52" spans="2:3" ht="15" thickBot="1">
      <c r="B52" s="13"/>
      <c r="C52" s="13"/>
    </row>
    <row r="53" spans="2:4" ht="16" thickBot="1">
      <c r="B53" s="3" t="s">
        <v>40</v>
      </c>
      <c r="C53" s="3" t="s">
        <v>41</v>
      </c>
      <c r="D53" s="3" t="s">
        <v>4</v>
      </c>
    </row>
    <row r="54" spans="2:4" ht="15">
      <c r="B54" s="4" t="s">
        <v>44</v>
      </c>
      <c r="C54" s="232" t="s">
        <v>64</v>
      </c>
      <c r="D54" s="5" t="s">
        <v>65</v>
      </c>
    </row>
    <row r="55" spans="2:4" ht="15">
      <c r="B55" s="6" t="s">
        <v>44</v>
      </c>
      <c r="C55" s="233"/>
      <c r="D55" s="7" t="s">
        <v>179</v>
      </c>
    </row>
    <row r="56" spans="2:4" ht="15">
      <c r="B56" s="6" t="s">
        <v>53</v>
      </c>
      <c r="C56" s="233"/>
      <c r="D56" s="7" t="s">
        <v>180</v>
      </c>
    </row>
    <row r="57" spans="2:4" ht="15">
      <c r="B57" s="6" t="s">
        <v>45</v>
      </c>
      <c r="C57" s="233"/>
      <c r="D57" s="7" t="s">
        <v>152</v>
      </c>
    </row>
    <row r="58" spans="2:4" ht="15">
      <c r="B58" s="6" t="s">
        <v>42</v>
      </c>
      <c r="C58" s="233"/>
      <c r="D58" s="7" t="s">
        <v>181</v>
      </c>
    </row>
    <row r="59" spans="2:4" ht="15">
      <c r="B59" s="6" t="s">
        <v>46</v>
      </c>
      <c r="C59" s="233"/>
      <c r="D59" s="7" t="s">
        <v>150</v>
      </c>
    </row>
    <row r="60" spans="2:4" ht="15">
      <c r="B60" s="6" t="s">
        <v>46</v>
      </c>
      <c r="C60" s="233"/>
      <c r="D60" s="7" t="s">
        <v>182</v>
      </c>
    </row>
    <row r="61" spans="2:4" ht="15" thickBot="1">
      <c r="B61" s="8" t="s">
        <v>59</v>
      </c>
      <c r="C61" s="234"/>
      <c r="D61" s="9" t="s">
        <v>183</v>
      </c>
    </row>
    <row r="62" spans="2:4" ht="15">
      <c r="B62" s="4" t="s">
        <v>44</v>
      </c>
      <c r="C62" s="244" t="s">
        <v>66</v>
      </c>
      <c r="D62" s="5" t="s">
        <v>184</v>
      </c>
    </row>
    <row r="63" spans="2:4" ht="15">
      <c r="B63" s="6" t="s">
        <v>44</v>
      </c>
      <c r="C63" s="245"/>
      <c r="D63" s="7" t="s">
        <v>185</v>
      </c>
    </row>
    <row r="64" spans="2:4" ht="15">
      <c r="B64" s="6" t="s">
        <v>53</v>
      </c>
      <c r="C64" s="245"/>
      <c r="D64" s="7" t="s">
        <v>186</v>
      </c>
    </row>
    <row r="65" spans="2:4" ht="15">
      <c r="B65" s="6" t="s">
        <v>45</v>
      </c>
      <c r="C65" s="245"/>
      <c r="D65" s="7" t="s">
        <v>187</v>
      </c>
    </row>
    <row r="66" spans="2:4" ht="15" thickBot="1">
      <c r="B66" s="8" t="s">
        <v>46</v>
      </c>
      <c r="C66" s="246"/>
      <c r="D66" s="9" t="s">
        <v>188</v>
      </c>
    </row>
    <row r="67" spans="2:4" ht="15">
      <c r="B67" s="4" t="s">
        <v>44</v>
      </c>
      <c r="C67" s="244" t="s">
        <v>67</v>
      </c>
      <c r="D67" s="5" t="s">
        <v>189</v>
      </c>
    </row>
    <row r="68" spans="2:4" ht="15">
      <c r="B68" s="6" t="s">
        <v>44</v>
      </c>
      <c r="C68" s="245"/>
      <c r="D68" s="7" t="s">
        <v>190</v>
      </c>
    </row>
    <row r="69" spans="2:4" ht="15">
      <c r="B69" s="6" t="s">
        <v>53</v>
      </c>
      <c r="C69" s="245"/>
      <c r="D69" s="7" t="s">
        <v>191</v>
      </c>
    </row>
    <row r="70" spans="2:4" ht="15" thickBot="1">
      <c r="B70" s="8" t="s">
        <v>45</v>
      </c>
      <c r="C70" s="246"/>
      <c r="D70" s="9" t="s">
        <v>192</v>
      </c>
    </row>
    <row r="71" spans="2:4" ht="15">
      <c r="B71" s="4" t="s">
        <v>44</v>
      </c>
      <c r="C71" s="232" t="s">
        <v>68</v>
      </c>
      <c r="D71" s="5" t="s">
        <v>193</v>
      </c>
    </row>
    <row r="72" spans="2:4" ht="15">
      <c r="B72" s="6" t="s">
        <v>45</v>
      </c>
      <c r="C72" s="233"/>
      <c r="D72" s="7" t="s">
        <v>194</v>
      </c>
    </row>
    <row r="73" spans="2:4" ht="15">
      <c r="B73" s="6" t="s">
        <v>45</v>
      </c>
      <c r="C73" s="233"/>
      <c r="D73" s="7" t="s">
        <v>195</v>
      </c>
    </row>
    <row r="74" spans="2:4" ht="15" thickBot="1">
      <c r="B74" s="8" t="s">
        <v>44</v>
      </c>
      <c r="C74" s="234"/>
      <c r="D74" s="9" t="s">
        <v>196</v>
      </c>
    </row>
    <row r="75" spans="2:4" ht="15">
      <c r="B75" s="4" t="s">
        <v>46</v>
      </c>
      <c r="C75" s="232" t="s">
        <v>57</v>
      </c>
      <c r="D75" s="5" t="s">
        <v>197</v>
      </c>
    </row>
    <row r="76" spans="2:4" ht="15" thickBot="1">
      <c r="B76" s="8" t="s">
        <v>45</v>
      </c>
      <c r="C76" s="234"/>
      <c r="D76" s="9" t="s">
        <v>138</v>
      </c>
    </row>
    <row r="77" spans="2:3" ht="15" thickBot="1">
      <c r="B77" s="13"/>
      <c r="C77" s="13"/>
    </row>
    <row r="78" spans="2:4" ht="16" thickBot="1">
      <c r="B78" s="3" t="s">
        <v>40</v>
      </c>
      <c r="C78" s="3" t="s">
        <v>41</v>
      </c>
      <c r="D78" s="3" t="s">
        <v>5</v>
      </c>
    </row>
    <row r="79" spans="2:4" ht="15">
      <c r="B79" s="4" t="s">
        <v>69</v>
      </c>
      <c r="C79" s="247" t="s">
        <v>70</v>
      </c>
      <c r="D79" s="5" t="s">
        <v>198</v>
      </c>
    </row>
    <row r="80" spans="2:4" ht="15">
      <c r="B80" s="6" t="s">
        <v>46</v>
      </c>
      <c r="C80" s="248"/>
      <c r="D80" s="7" t="s">
        <v>199</v>
      </c>
    </row>
    <row r="81" spans="2:4" ht="15" thickBot="1">
      <c r="B81" s="8" t="s">
        <v>45</v>
      </c>
      <c r="C81" s="249"/>
      <c r="D81" s="9" t="s">
        <v>200</v>
      </c>
    </row>
    <row r="82" spans="2:4" ht="15">
      <c r="B82" s="4" t="s">
        <v>46</v>
      </c>
      <c r="C82" s="244" t="s">
        <v>71</v>
      </c>
      <c r="D82" s="5" t="s">
        <v>72</v>
      </c>
    </row>
    <row r="83" spans="2:4" ht="15">
      <c r="B83" s="6" t="s">
        <v>45</v>
      </c>
      <c r="C83" s="245"/>
      <c r="D83" s="7" t="s">
        <v>201</v>
      </c>
    </row>
    <row r="84" spans="2:4" ht="15">
      <c r="B84" s="6" t="s">
        <v>69</v>
      </c>
      <c r="C84" s="245"/>
      <c r="D84" s="7" t="s">
        <v>202</v>
      </c>
    </row>
    <row r="85" spans="2:4" ht="15">
      <c r="B85" s="6" t="s">
        <v>73</v>
      </c>
      <c r="C85" s="245"/>
      <c r="D85" s="7" t="s">
        <v>203</v>
      </c>
    </row>
    <row r="86" spans="2:4" ht="15">
      <c r="B86" s="6" t="s">
        <v>45</v>
      </c>
      <c r="C86" s="245"/>
      <c r="D86" s="7" t="s">
        <v>204</v>
      </c>
    </row>
    <row r="87" spans="2:4" ht="15">
      <c r="B87" s="6" t="s">
        <v>69</v>
      </c>
      <c r="C87" s="245"/>
      <c r="D87" s="7" t="s">
        <v>205</v>
      </c>
    </row>
    <row r="88" spans="2:4" ht="15">
      <c r="B88" s="6" t="s">
        <v>74</v>
      </c>
      <c r="C88" s="245"/>
      <c r="D88" s="7" t="s">
        <v>206</v>
      </c>
    </row>
    <row r="89" spans="2:4" ht="15">
      <c r="B89" s="6" t="s">
        <v>46</v>
      </c>
      <c r="C89" s="245"/>
      <c r="D89" s="7" t="s">
        <v>207</v>
      </c>
    </row>
    <row r="90" spans="2:4" ht="15">
      <c r="B90" s="6" t="s">
        <v>45</v>
      </c>
      <c r="C90" s="245"/>
      <c r="D90" s="7" t="s">
        <v>208</v>
      </c>
    </row>
    <row r="91" spans="2:4" ht="15" thickBot="1">
      <c r="B91" s="8" t="s">
        <v>46</v>
      </c>
      <c r="C91" s="246"/>
      <c r="D91" s="9" t="s">
        <v>209</v>
      </c>
    </row>
    <row r="92" spans="2:4" ht="15">
      <c r="B92" s="4" t="s">
        <v>46</v>
      </c>
      <c r="C92" s="232" t="s">
        <v>57</v>
      </c>
      <c r="D92" s="5" t="s">
        <v>197</v>
      </c>
    </row>
    <row r="93" spans="2:4" ht="15" thickBot="1">
      <c r="B93" s="8" t="s">
        <v>45</v>
      </c>
      <c r="C93" s="234"/>
      <c r="D93" s="9" t="s">
        <v>138</v>
      </c>
    </row>
    <row r="94" spans="2:3" ht="15" thickBot="1">
      <c r="B94" s="13"/>
      <c r="C94" s="13"/>
    </row>
    <row r="95" spans="2:4" ht="16" thickBot="1">
      <c r="B95" s="3" t="s">
        <v>40</v>
      </c>
      <c r="C95" s="3" t="s">
        <v>41</v>
      </c>
      <c r="D95" s="3" t="s">
        <v>6</v>
      </c>
    </row>
    <row r="96" spans="2:4" ht="15">
      <c r="B96" s="4" t="s">
        <v>44</v>
      </c>
      <c r="C96" s="232" t="s">
        <v>75</v>
      </c>
      <c r="D96" s="5" t="s">
        <v>210</v>
      </c>
    </row>
    <row r="97" spans="2:4" ht="15">
      <c r="B97" s="6" t="s">
        <v>46</v>
      </c>
      <c r="C97" s="233"/>
      <c r="D97" s="7" t="s">
        <v>211</v>
      </c>
    </row>
    <row r="98" spans="2:4" ht="15">
      <c r="B98" s="6" t="s">
        <v>45</v>
      </c>
      <c r="C98" s="233"/>
      <c r="D98" s="7" t="s">
        <v>212</v>
      </c>
    </row>
    <row r="99" spans="2:4" ht="15">
      <c r="B99" s="6" t="s">
        <v>46</v>
      </c>
      <c r="C99" s="233"/>
      <c r="D99" s="7" t="s">
        <v>213</v>
      </c>
    </row>
    <row r="100" spans="2:4" ht="15" thickBot="1">
      <c r="B100" s="8" t="s">
        <v>73</v>
      </c>
      <c r="C100" s="234"/>
      <c r="D100" s="9" t="s">
        <v>214</v>
      </c>
    </row>
    <row r="101" spans="2:4" ht="15">
      <c r="B101" s="4" t="s">
        <v>44</v>
      </c>
      <c r="C101" s="238" t="s">
        <v>76</v>
      </c>
      <c r="D101" s="5" t="s">
        <v>77</v>
      </c>
    </row>
    <row r="102" spans="2:4" ht="15">
      <c r="B102" s="6" t="s">
        <v>73</v>
      </c>
      <c r="C102" s="239"/>
      <c r="D102" s="7" t="s">
        <v>215</v>
      </c>
    </row>
    <row r="103" spans="2:4" ht="15">
      <c r="B103" s="6" t="s">
        <v>45</v>
      </c>
      <c r="C103" s="239"/>
      <c r="D103" s="7" t="s">
        <v>216</v>
      </c>
    </row>
    <row r="104" spans="2:4" ht="15">
      <c r="B104" s="6" t="s">
        <v>46</v>
      </c>
      <c r="C104" s="239"/>
      <c r="D104" s="7" t="s">
        <v>217</v>
      </c>
    </row>
    <row r="105" spans="2:4" ht="15">
      <c r="B105" s="6" t="s">
        <v>46</v>
      </c>
      <c r="C105" s="239"/>
      <c r="D105" s="7" t="s">
        <v>218</v>
      </c>
    </row>
    <row r="106" spans="2:4" ht="15">
      <c r="B106" s="6" t="s">
        <v>45</v>
      </c>
      <c r="C106" s="239"/>
      <c r="D106" s="7" t="s">
        <v>219</v>
      </c>
    </row>
    <row r="107" spans="2:4" ht="15">
      <c r="B107" s="6" t="s">
        <v>73</v>
      </c>
      <c r="C107" s="239"/>
      <c r="D107" s="7" t="s">
        <v>220</v>
      </c>
    </row>
    <row r="108" spans="2:4" ht="15">
      <c r="B108" s="6" t="s">
        <v>44</v>
      </c>
      <c r="C108" s="239"/>
      <c r="D108" s="7" t="s">
        <v>221</v>
      </c>
    </row>
    <row r="109" spans="2:4" ht="15">
      <c r="B109" s="6" t="s">
        <v>73</v>
      </c>
      <c r="C109" s="239"/>
      <c r="D109" s="7" t="s">
        <v>222</v>
      </c>
    </row>
    <row r="110" spans="2:4" ht="15">
      <c r="B110" s="6" t="s">
        <v>45</v>
      </c>
      <c r="C110" s="239"/>
      <c r="D110" s="7" t="s">
        <v>223</v>
      </c>
    </row>
    <row r="111" spans="2:4" ht="15">
      <c r="B111" s="6" t="s">
        <v>69</v>
      </c>
      <c r="C111" s="239"/>
      <c r="D111" s="7" t="s">
        <v>224</v>
      </c>
    </row>
    <row r="112" spans="2:4" ht="15">
      <c r="B112" s="6" t="s">
        <v>73</v>
      </c>
      <c r="C112" s="239"/>
      <c r="D112" s="7" t="s">
        <v>225</v>
      </c>
    </row>
    <row r="113" spans="2:4" ht="15" thickBot="1">
      <c r="B113" s="8" t="s">
        <v>45</v>
      </c>
      <c r="C113" s="240"/>
      <c r="D113" s="9" t="s">
        <v>226</v>
      </c>
    </row>
    <row r="114" spans="2:4" ht="15">
      <c r="B114" s="4" t="s">
        <v>42</v>
      </c>
      <c r="C114" s="238" t="s">
        <v>78</v>
      </c>
      <c r="D114" s="5" t="s">
        <v>227</v>
      </c>
    </row>
    <row r="115" spans="2:4" ht="15">
      <c r="B115" s="6" t="s">
        <v>42</v>
      </c>
      <c r="C115" s="239"/>
      <c r="D115" s="7" t="s">
        <v>228</v>
      </c>
    </row>
    <row r="116" spans="2:4" ht="15">
      <c r="B116" s="6" t="s">
        <v>45</v>
      </c>
      <c r="C116" s="239"/>
      <c r="D116" s="7" t="s">
        <v>229</v>
      </c>
    </row>
    <row r="117" spans="2:4" ht="15">
      <c r="B117" s="6" t="s">
        <v>73</v>
      </c>
      <c r="C117" s="239"/>
      <c r="D117" s="7" t="s">
        <v>230</v>
      </c>
    </row>
    <row r="118" spans="2:4" ht="15">
      <c r="B118" s="6" t="s">
        <v>44</v>
      </c>
      <c r="C118" s="239"/>
      <c r="D118" s="7" t="s">
        <v>231</v>
      </c>
    </row>
    <row r="119" spans="2:4" ht="15" thickBot="1">
      <c r="B119" s="8" t="s">
        <v>45</v>
      </c>
      <c r="C119" s="240"/>
      <c r="D119" s="9" t="s">
        <v>232</v>
      </c>
    </row>
    <row r="120" spans="1:4" ht="15">
      <c r="A120" s="14"/>
      <c r="B120" s="15" t="s">
        <v>45</v>
      </c>
      <c r="C120" s="241" t="s">
        <v>79</v>
      </c>
      <c r="D120" s="16" t="s">
        <v>233</v>
      </c>
    </row>
    <row r="121" spans="2:4" ht="15">
      <c r="B121" s="6" t="s">
        <v>74</v>
      </c>
      <c r="C121" s="242"/>
      <c r="D121" s="7" t="s">
        <v>234</v>
      </c>
    </row>
    <row r="122" spans="2:4" ht="15">
      <c r="B122" s="6" t="s">
        <v>73</v>
      </c>
      <c r="C122" s="242"/>
      <c r="D122" s="7" t="s">
        <v>235</v>
      </c>
    </row>
    <row r="123" spans="2:4" ht="15" thickBot="1">
      <c r="B123" s="8" t="s">
        <v>45</v>
      </c>
      <c r="C123" s="243"/>
      <c r="D123" s="9" t="s">
        <v>236</v>
      </c>
    </row>
    <row r="124" spans="2:4" ht="15">
      <c r="B124" s="4" t="s">
        <v>46</v>
      </c>
      <c r="C124" s="232" t="s">
        <v>57</v>
      </c>
      <c r="D124" s="5" t="s">
        <v>237</v>
      </c>
    </row>
    <row r="125" spans="2:4" ht="15" thickBot="1">
      <c r="B125" s="8" t="s">
        <v>45</v>
      </c>
      <c r="C125" s="234"/>
      <c r="D125" s="9" t="s">
        <v>138</v>
      </c>
    </row>
    <row r="126" spans="2:3" ht="15" thickBot="1">
      <c r="B126" s="13"/>
      <c r="C126" s="13"/>
    </row>
    <row r="127" spans="2:4" ht="16" thickBot="1">
      <c r="B127" s="3" t="s">
        <v>40</v>
      </c>
      <c r="C127" s="3" t="s">
        <v>41</v>
      </c>
      <c r="D127" s="3" t="s">
        <v>7</v>
      </c>
    </row>
    <row r="128" spans="2:4" ht="15">
      <c r="B128" s="4" t="s">
        <v>80</v>
      </c>
      <c r="C128" s="238" t="s">
        <v>81</v>
      </c>
      <c r="D128" s="5" t="s">
        <v>238</v>
      </c>
    </row>
    <row r="129" spans="2:4" ht="15">
      <c r="B129" s="6" t="s">
        <v>73</v>
      </c>
      <c r="C129" s="239"/>
      <c r="D129" s="17" t="s">
        <v>239</v>
      </c>
    </row>
    <row r="130" spans="2:4" ht="15" thickBot="1">
      <c r="B130" s="8" t="s">
        <v>45</v>
      </c>
      <c r="C130" s="240"/>
      <c r="D130" s="9" t="s">
        <v>240</v>
      </c>
    </row>
    <row r="131" spans="2:4" ht="15">
      <c r="B131" s="4" t="s">
        <v>44</v>
      </c>
      <c r="C131" s="232" t="s">
        <v>82</v>
      </c>
      <c r="D131" s="5" t="s">
        <v>241</v>
      </c>
    </row>
    <row r="132" spans="2:4" ht="15">
      <c r="B132" s="6" t="s">
        <v>44</v>
      </c>
      <c r="C132" s="233"/>
      <c r="D132" s="7" t="s">
        <v>242</v>
      </c>
    </row>
    <row r="133" spans="2:4" ht="15">
      <c r="B133" s="6" t="s">
        <v>45</v>
      </c>
      <c r="C133" s="233"/>
      <c r="D133" s="7" t="s">
        <v>243</v>
      </c>
    </row>
    <row r="134" spans="2:4" ht="15">
      <c r="B134" s="6" t="s">
        <v>73</v>
      </c>
      <c r="C134" s="233"/>
      <c r="D134" s="7" t="s">
        <v>244</v>
      </c>
    </row>
    <row r="135" spans="2:4" ht="15">
      <c r="B135" s="6" t="s">
        <v>42</v>
      </c>
      <c r="C135" s="233"/>
      <c r="D135" s="7" t="s">
        <v>245</v>
      </c>
    </row>
    <row r="136" spans="2:4" ht="15" thickBot="1">
      <c r="B136" s="8" t="s">
        <v>73</v>
      </c>
      <c r="C136" s="234"/>
      <c r="D136" s="9" t="s">
        <v>246</v>
      </c>
    </row>
    <row r="137" spans="2:4" ht="15">
      <c r="B137" s="4" t="s">
        <v>80</v>
      </c>
      <c r="C137" s="232" t="s">
        <v>83</v>
      </c>
      <c r="D137" s="5" t="s">
        <v>247</v>
      </c>
    </row>
    <row r="138" spans="2:4" ht="15">
      <c r="B138" s="6" t="s">
        <v>73</v>
      </c>
      <c r="C138" s="233"/>
      <c r="D138" s="7" t="s">
        <v>248</v>
      </c>
    </row>
    <row r="139" spans="2:4" ht="15">
      <c r="B139" s="6" t="s">
        <v>45</v>
      </c>
      <c r="C139" s="233"/>
      <c r="D139" s="7" t="s">
        <v>249</v>
      </c>
    </row>
    <row r="140" spans="2:4" ht="15">
      <c r="B140" s="6" t="s">
        <v>80</v>
      </c>
      <c r="C140" s="233"/>
      <c r="D140" s="7" t="s">
        <v>250</v>
      </c>
    </row>
    <row r="141" spans="2:4" ht="15">
      <c r="B141" s="6" t="s">
        <v>73</v>
      </c>
      <c r="C141" s="233"/>
      <c r="D141" s="7" t="s">
        <v>251</v>
      </c>
    </row>
    <row r="142" spans="2:4" ht="15" thickBot="1">
      <c r="B142" s="8" t="s">
        <v>45</v>
      </c>
      <c r="C142" s="234"/>
      <c r="D142" s="9" t="s">
        <v>252</v>
      </c>
    </row>
    <row r="143" spans="2:4" ht="15" thickBot="1">
      <c r="B143" s="10" t="s">
        <v>74</v>
      </c>
      <c r="C143" s="11" t="s">
        <v>84</v>
      </c>
      <c r="D143" s="12" t="s">
        <v>253</v>
      </c>
    </row>
    <row r="144" spans="2:4" ht="15">
      <c r="B144" s="4" t="s">
        <v>46</v>
      </c>
      <c r="C144" s="232" t="s">
        <v>57</v>
      </c>
      <c r="D144" s="5" t="s">
        <v>254</v>
      </c>
    </row>
    <row r="145" spans="2:4" ht="15" thickBot="1">
      <c r="B145" s="8" t="s">
        <v>45</v>
      </c>
      <c r="C145" s="234"/>
      <c r="D145" s="9" t="s">
        <v>138</v>
      </c>
    </row>
    <row r="146" spans="2:3" ht="15" thickBot="1">
      <c r="B146" s="13"/>
      <c r="C146" s="13"/>
    </row>
    <row r="147" spans="2:4" ht="16" thickBot="1">
      <c r="B147" s="235" t="s">
        <v>85</v>
      </c>
      <c r="C147" s="236"/>
      <c r="D147" s="237"/>
    </row>
    <row r="148" spans="2:4" ht="15">
      <c r="B148" s="79" t="s">
        <v>46</v>
      </c>
      <c r="C148" s="230" t="s">
        <v>57</v>
      </c>
      <c r="D148" s="80" t="s">
        <v>255</v>
      </c>
    </row>
    <row r="149" spans="2:4" ht="15" thickBot="1">
      <c r="B149" s="81" t="s">
        <v>45</v>
      </c>
      <c r="C149" s="231"/>
      <c r="D149" s="82" t="s">
        <v>256</v>
      </c>
    </row>
    <row r="150" spans="2:3" ht="15">
      <c r="B150" s="13"/>
      <c r="C150" s="13"/>
    </row>
    <row r="151" spans="2:3" ht="15">
      <c r="B151" s="13"/>
      <c r="C151" s="13"/>
    </row>
    <row r="152" spans="2:3" ht="15">
      <c r="B152" s="13"/>
      <c r="C152" s="13"/>
    </row>
    <row r="153" spans="2:3" ht="15">
      <c r="B153" s="13"/>
      <c r="C153" s="13"/>
    </row>
    <row r="154" spans="2:3" ht="15">
      <c r="B154" s="13"/>
      <c r="C154" s="13"/>
    </row>
    <row r="155" spans="2:3" ht="15">
      <c r="B155" s="13"/>
      <c r="C155" s="13"/>
    </row>
    <row r="156" spans="2:3" ht="15">
      <c r="B156" s="13"/>
      <c r="C156" s="13"/>
    </row>
    <row r="157" spans="2:3" ht="15">
      <c r="B157" s="13"/>
      <c r="C157" s="13"/>
    </row>
    <row r="158" spans="2:3" ht="15">
      <c r="B158" s="13"/>
      <c r="C158" s="13"/>
    </row>
    <row r="159" spans="2:3" ht="15">
      <c r="B159" s="13"/>
      <c r="C159" s="13"/>
    </row>
    <row r="160" spans="2:3" ht="15">
      <c r="B160" s="13"/>
      <c r="C160" s="13"/>
    </row>
    <row r="161" spans="2:3" ht="15">
      <c r="B161" s="13"/>
      <c r="C161" s="13"/>
    </row>
    <row r="162" spans="2:3" ht="15">
      <c r="B162" s="13"/>
      <c r="C162" s="13"/>
    </row>
    <row r="163" spans="2:3" ht="15">
      <c r="B163" s="13"/>
      <c r="C163" s="13"/>
    </row>
    <row r="164" spans="2:3" ht="15">
      <c r="B164" s="13"/>
      <c r="C164" s="13"/>
    </row>
    <row r="165" spans="2:3" ht="15">
      <c r="B165" s="13"/>
      <c r="C165" s="13"/>
    </row>
    <row r="166" spans="2:3" ht="15">
      <c r="B166" s="13"/>
      <c r="C166" s="13"/>
    </row>
    <row r="167" spans="2:3" ht="15">
      <c r="B167" s="13"/>
      <c r="C167" s="13"/>
    </row>
    <row r="168" spans="2:3" ht="15">
      <c r="B168" s="13"/>
      <c r="C168" s="13"/>
    </row>
    <row r="169" spans="2:3" ht="15">
      <c r="B169" s="13"/>
      <c r="C169" s="13"/>
    </row>
    <row r="170" spans="2:3" ht="15">
      <c r="B170" s="13"/>
      <c r="C170" s="13"/>
    </row>
    <row r="171" spans="2:3" ht="15">
      <c r="B171" s="13"/>
      <c r="C171" s="13"/>
    </row>
    <row r="172" spans="2:3" ht="15">
      <c r="B172" s="13"/>
      <c r="C172" s="13"/>
    </row>
  </sheetData>
  <sheetProtection algorithmName="SHA-512" hashValue="1s7tGbZL0wYoTr+DHKigqXtBrxEwQzVCShBWA7sf0wdA1bM6aqr5s6TP7dH9Ys4TTaGdVXBThi5ou/7fg13WvQ==" saltValue="msX1AN/3EplZ5i0ggSmSUA==" spinCount="100000" sheet="1" objects="1" scenarios="1"/>
  <mergeCells count="28">
    <mergeCell ref="C40:C42"/>
    <mergeCell ref="C3:C6"/>
    <mergeCell ref="C7:C12"/>
    <mergeCell ref="C16:C28"/>
    <mergeCell ref="C29:C30"/>
    <mergeCell ref="C33:C39"/>
    <mergeCell ref="C96:C100"/>
    <mergeCell ref="C43:C46"/>
    <mergeCell ref="C47:C49"/>
    <mergeCell ref="C50:C51"/>
    <mergeCell ref="C54:C61"/>
    <mergeCell ref="C62:C66"/>
    <mergeCell ref="C67:C70"/>
    <mergeCell ref="C71:C74"/>
    <mergeCell ref="C75:C76"/>
    <mergeCell ref="C79:C81"/>
    <mergeCell ref="C82:C91"/>
    <mergeCell ref="C92:C93"/>
    <mergeCell ref="C148:C149"/>
    <mergeCell ref="C137:C142"/>
    <mergeCell ref="C144:C145"/>
    <mergeCell ref="B147:D147"/>
    <mergeCell ref="C101:C113"/>
    <mergeCell ref="C114:C119"/>
    <mergeCell ref="C120:C123"/>
    <mergeCell ref="C124:C125"/>
    <mergeCell ref="C128:C130"/>
    <mergeCell ref="C131:C1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CE84-2415-4759-B178-71EBEE3A7649}">
  <dimension ref="B2:AL51"/>
  <sheetViews>
    <sheetView workbookViewId="0" topLeftCell="A1">
      <selection activeCell="O10" sqref="O10"/>
    </sheetView>
  </sheetViews>
  <sheetFormatPr defaultColWidth="9.140625" defaultRowHeight="15"/>
  <cols>
    <col min="1" max="1" width="5.421875" style="1" customWidth="1"/>
    <col min="2" max="2" width="31.8515625" style="1" customWidth="1"/>
    <col min="3" max="38" width="3.00390625" style="1" customWidth="1"/>
  </cols>
  <sheetData>
    <row r="1" ht="15" thickBot="1"/>
    <row r="2" spans="2:38" ht="15" thickBot="1">
      <c r="B2" s="250" t="s">
        <v>86</v>
      </c>
      <c r="C2" s="252" t="s">
        <v>87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4"/>
    </row>
    <row r="3" spans="2:38" ht="15" thickBot="1">
      <c r="B3" s="251"/>
      <c r="C3" s="18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19">
        <v>32</v>
      </c>
      <c r="AI3" s="19">
        <v>33</v>
      </c>
      <c r="AJ3" s="19">
        <v>34</v>
      </c>
      <c r="AK3" s="19">
        <v>35</v>
      </c>
      <c r="AL3" s="20">
        <v>36</v>
      </c>
    </row>
    <row r="4" spans="2:38" ht="15">
      <c r="B4" s="21" t="s">
        <v>11</v>
      </c>
      <c r="C4" s="22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2:38" ht="15">
      <c r="B5" s="26" t="s">
        <v>13</v>
      </c>
      <c r="C5" s="27"/>
      <c r="E5" s="28"/>
      <c r="F5" s="28"/>
      <c r="G5" s="28"/>
      <c r="H5" s="28"/>
      <c r="I5" s="28"/>
      <c r="AL5" s="29"/>
    </row>
    <row r="6" spans="2:38" ht="15">
      <c r="B6" s="26" t="s">
        <v>4</v>
      </c>
      <c r="C6" s="27"/>
      <c r="H6" s="28"/>
      <c r="I6" s="28"/>
      <c r="J6" s="28"/>
      <c r="K6" s="28"/>
      <c r="L6" s="28"/>
      <c r="AL6" s="29"/>
    </row>
    <row r="7" spans="2:38" ht="15">
      <c r="B7" s="26" t="s">
        <v>5</v>
      </c>
      <c r="C7" s="27"/>
      <c r="K7" s="28"/>
      <c r="L7" s="28"/>
      <c r="M7" s="28"/>
      <c r="N7" s="28"/>
      <c r="O7" s="28"/>
      <c r="P7" s="28"/>
      <c r="Q7" s="28"/>
      <c r="R7" s="28"/>
      <c r="S7" s="28"/>
      <c r="T7" s="28"/>
      <c r="AL7" s="29"/>
    </row>
    <row r="8" spans="2:38" ht="15">
      <c r="B8" s="26" t="s">
        <v>6</v>
      </c>
      <c r="C8" s="27"/>
      <c r="S8" s="28"/>
      <c r="T8" s="28"/>
      <c r="U8" s="28"/>
      <c r="V8" s="28"/>
      <c r="W8" s="28"/>
      <c r="X8" s="28"/>
      <c r="AL8" s="29"/>
    </row>
    <row r="9" spans="2:38" ht="15">
      <c r="B9" s="26" t="s">
        <v>7</v>
      </c>
      <c r="C9" s="27"/>
      <c r="W9" s="28"/>
      <c r="X9" s="28"/>
      <c r="Y9" s="28"/>
      <c r="Z9" s="28"/>
      <c r="AA9" s="28"/>
      <c r="AB9" s="28"/>
      <c r="AL9" s="29"/>
    </row>
    <row r="10" spans="2:38" ht="15" thickBot="1">
      <c r="B10" s="30" t="s">
        <v>85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99"/>
      <c r="AB10" s="99"/>
      <c r="AC10" s="33"/>
      <c r="AD10" s="33"/>
      <c r="AE10" s="33"/>
      <c r="AF10" s="33"/>
      <c r="AG10" s="33"/>
      <c r="AH10" s="33"/>
      <c r="AI10" s="33"/>
      <c r="AJ10" s="33"/>
      <c r="AK10" s="33"/>
      <c r="AL10" s="34"/>
    </row>
    <row r="11" ht="15" thickBot="1"/>
    <row r="12" spans="2:38" ht="15" thickBot="1">
      <c r="B12" s="250" t="s">
        <v>86</v>
      </c>
      <c r="C12" s="252" t="s">
        <v>87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4"/>
    </row>
    <row r="13" spans="2:38" ht="15" thickBot="1">
      <c r="B13" s="251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19">
        <v>6</v>
      </c>
      <c r="I13" s="19">
        <v>7</v>
      </c>
      <c r="J13" s="19">
        <v>8</v>
      </c>
      <c r="K13" s="19">
        <v>9</v>
      </c>
      <c r="L13" s="19">
        <v>10</v>
      </c>
      <c r="M13" s="19">
        <v>11</v>
      </c>
      <c r="N13" s="19">
        <v>12</v>
      </c>
      <c r="O13" s="19">
        <v>13</v>
      </c>
      <c r="P13" s="19">
        <v>14</v>
      </c>
      <c r="Q13" s="19">
        <v>15</v>
      </c>
      <c r="R13" s="19">
        <v>16</v>
      </c>
      <c r="S13" s="19">
        <v>17</v>
      </c>
      <c r="T13" s="19">
        <v>18</v>
      </c>
      <c r="U13" s="19">
        <v>19</v>
      </c>
      <c r="V13" s="19">
        <v>20</v>
      </c>
      <c r="W13" s="19">
        <v>21</v>
      </c>
      <c r="X13" s="19">
        <v>22</v>
      </c>
      <c r="Y13" s="19">
        <v>23</v>
      </c>
      <c r="Z13" s="19">
        <v>24</v>
      </c>
      <c r="AA13" s="19">
        <v>25</v>
      </c>
      <c r="AB13" s="19">
        <v>26</v>
      </c>
      <c r="AC13" s="19">
        <v>27</v>
      </c>
      <c r="AD13" s="19">
        <v>28</v>
      </c>
      <c r="AE13" s="19">
        <v>29</v>
      </c>
      <c r="AF13" s="19">
        <v>30</v>
      </c>
      <c r="AG13" s="19">
        <v>31</v>
      </c>
      <c r="AH13" s="19">
        <v>32</v>
      </c>
      <c r="AI13" s="19">
        <v>33</v>
      </c>
      <c r="AJ13" s="19">
        <v>34</v>
      </c>
      <c r="AK13" s="19">
        <v>35</v>
      </c>
      <c r="AL13" s="20">
        <v>36</v>
      </c>
    </row>
    <row r="14" spans="2:38" ht="15" thickBot="1">
      <c r="B14" s="44" t="s">
        <v>11</v>
      </c>
      <c r="C14" s="43"/>
      <c r="D14" s="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29"/>
    </row>
    <row r="15" spans="2:38" ht="15">
      <c r="B15" s="35" t="s">
        <v>43</v>
      </c>
      <c r="C15" s="4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29"/>
    </row>
    <row r="16" spans="2:38" ht="15">
      <c r="B16" s="35" t="s">
        <v>47</v>
      </c>
      <c r="C16" s="4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29"/>
    </row>
    <row r="17" spans="2:38" ht="15">
      <c r="B17" s="35" t="s">
        <v>49</v>
      </c>
      <c r="C17" s="4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29"/>
    </row>
    <row r="18" spans="2:38" ht="15">
      <c r="B18" s="35" t="s">
        <v>51</v>
      </c>
      <c r="C18" s="27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29"/>
    </row>
    <row r="19" spans="2:38" ht="15">
      <c r="B19" s="35" t="s">
        <v>54</v>
      </c>
      <c r="C19" s="27"/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29"/>
    </row>
    <row r="20" spans="2:38" s="1" customFormat="1" ht="15">
      <c r="B20" s="35" t="s">
        <v>88</v>
      </c>
      <c r="C20" s="40"/>
      <c r="D20" s="41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29"/>
    </row>
    <row r="21" spans="2:38" s="1" customFormat="1" ht="15.75" thickBot="1">
      <c r="B21" s="38" t="s">
        <v>89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9"/>
    </row>
    <row r="22" spans="2:38" ht="15" thickBot="1">
      <c r="B22" s="45" t="s">
        <v>13</v>
      </c>
      <c r="C22" s="49"/>
      <c r="D22" s="50"/>
      <c r="E22" s="51"/>
      <c r="F22" s="51"/>
      <c r="G22" s="51"/>
      <c r="H22" s="51"/>
      <c r="I22" s="51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12"/>
    </row>
    <row r="23" spans="2:38" ht="15">
      <c r="B23" s="46" t="s">
        <v>58</v>
      </c>
      <c r="C23" s="27"/>
      <c r="D23" s="37"/>
      <c r="E23" s="48"/>
      <c r="F23" s="48"/>
      <c r="G23" s="48"/>
      <c r="H23" s="48"/>
      <c r="I23" s="4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29"/>
    </row>
    <row r="24" spans="2:38" ht="15">
      <c r="B24" s="36" t="s">
        <v>60</v>
      </c>
      <c r="C24" s="27"/>
      <c r="D24" s="37"/>
      <c r="E24" s="37"/>
      <c r="F24" s="37"/>
      <c r="G24" s="37"/>
      <c r="H24" s="40"/>
      <c r="I24" s="40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29"/>
    </row>
    <row r="25" spans="2:38" ht="15">
      <c r="B25" s="36" t="s">
        <v>61</v>
      </c>
      <c r="C25" s="27"/>
      <c r="D25" s="37"/>
      <c r="E25" s="37"/>
      <c r="F25" s="37"/>
      <c r="G25" s="37"/>
      <c r="H25" s="40"/>
      <c r="I25" s="40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29"/>
    </row>
    <row r="26" spans="2:38" ht="15">
      <c r="B26" s="36" t="s">
        <v>62</v>
      </c>
      <c r="C26" s="27"/>
      <c r="D26" s="37"/>
      <c r="E26" s="37"/>
      <c r="F26" s="37"/>
      <c r="G26" s="37"/>
      <c r="H26" s="37"/>
      <c r="I26" s="40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29"/>
    </row>
    <row r="27" spans="2:38" ht="15.75" thickBot="1">
      <c r="B27" s="38" t="s">
        <v>89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9"/>
    </row>
    <row r="28" spans="2:38" ht="15.75" thickBot="1">
      <c r="B28" s="52" t="s">
        <v>4</v>
      </c>
      <c r="C28" s="53"/>
      <c r="D28" s="50"/>
      <c r="E28" s="50"/>
      <c r="F28" s="50"/>
      <c r="G28" s="50"/>
      <c r="H28" s="51"/>
      <c r="I28" s="51"/>
      <c r="J28" s="51"/>
      <c r="K28" s="51"/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12"/>
      <c r="AL28" s="12"/>
    </row>
    <row r="29" spans="2:38" ht="15">
      <c r="B29" s="36" t="s">
        <v>90</v>
      </c>
      <c r="C29" s="27"/>
      <c r="D29" s="37"/>
      <c r="E29" s="37"/>
      <c r="F29" s="37"/>
      <c r="G29" s="37"/>
      <c r="H29" s="56"/>
      <c r="I29" s="56"/>
      <c r="J29" s="56"/>
      <c r="K29" s="56"/>
      <c r="L29" s="5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29"/>
    </row>
    <row r="30" spans="2:38" ht="15">
      <c r="B30" s="36" t="s">
        <v>66</v>
      </c>
      <c r="C30" s="27"/>
      <c r="D30" s="37"/>
      <c r="E30" s="37"/>
      <c r="F30" s="37"/>
      <c r="G30" s="37"/>
      <c r="H30" s="37"/>
      <c r="J30" s="37"/>
      <c r="L30" s="4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29"/>
    </row>
    <row r="31" spans="2:38" ht="15">
      <c r="B31" s="36" t="s">
        <v>67</v>
      </c>
      <c r="C31" s="27"/>
      <c r="D31" s="37"/>
      <c r="E31" s="37"/>
      <c r="F31" s="37"/>
      <c r="G31" s="37"/>
      <c r="H31" s="37"/>
      <c r="I31" s="37"/>
      <c r="K31" s="37"/>
      <c r="L31" s="37"/>
      <c r="M31" s="54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29"/>
    </row>
    <row r="32" spans="2:38" ht="15">
      <c r="B32" s="36" t="s">
        <v>68</v>
      </c>
      <c r="C32" s="27"/>
      <c r="D32" s="37"/>
      <c r="E32" s="37"/>
      <c r="F32" s="37"/>
      <c r="G32" s="37"/>
      <c r="H32" s="41"/>
      <c r="I32" s="41"/>
      <c r="J32" s="41"/>
      <c r="K32" s="41"/>
      <c r="L32" s="41"/>
      <c r="M32" s="41"/>
      <c r="N32" s="41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29"/>
    </row>
    <row r="33" spans="2:38" ht="15.75" thickBot="1">
      <c r="B33" s="38" t="s">
        <v>89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9"/>
    </row>
    <row r="34" spans="2:38" ht="15.75" thickBot="1">
      <c r="B34" s="55" t="s">
        <v>5</v>
      </c>
      <c r="C34" s="53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12"/>
    </row>
    <row r="35" spans="2:38" ht="15">
      <c r="B35" s="46" t="s">
        <v>91</v>
      </c>
      <c r="C35" s="47"/>
      <c r="D35" s="24"/>
      <c r="E35" s="24"/>
      <c r="F35" s="24"/>
      <c r="G35" s="24"/>
      <c r="H35" s="24"/>
      <c r="I35" s="24"/>
      <c r="J35" s="24"/>
      <c r="K35" s="57"/>
      <c r="L35" s="57"/>
      <c r="M35" s="5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2:38" ht="15">
      <c r="B36" s="36" t="s">
        <v>71</v>
      </c>
      <c r="C36" s="27"/>
      <c r="D36" s="37"/>
      <c r="E36" s="37"/>
      <c r="F36" s="37"/>
      <c r="G36" s="37"/>
      <c r="H36" s="37"/>
      <c r="I36" s="37"/>
      <c r="J36" s="37"/>
      <c r="K36" s="37"/>
      <c r="L36" s="37"/>
      <c r="M36" s="41"/>
      <c r="N36" s="41"/>
      <c r="O36" s="41"/>
      <c r="P36" s="41"/>
      <c r="Q36" s="41"/>
      <c r="R36" s="41"/>
      <c r="S36" s="41"/>
      <c r="T36" s="41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9"/>
    </row>
    <row r="37" spans="2:38" ht="15.75" thickBot="1">
      <c r="B37" s="38" t="s">
        <v>89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9"/>
    </row>
    <row r="38" spans="2:38" ht="15.75" thickBot="1">
      <c r="B38" s="55" t="s">
        <v>6</v>
      </c>
      <c r="C38" s="5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51"/>
      <c r="U38" s="51"/>
      <c r="V38" s="51"/>
      <c r="W38" s="51"/>
      <c r="X38" s="51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12"/>
    </row>
    <row r="39" spans="2:38" ht="15">
      <c r="B39" s="46" t="s">
        <v>75</v>
      </c>
      <c r="C39" s="4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57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</row>
    <row r="40" spans="2:38" ht="15">
      <c r="B40" s="36" t="s">
        <v>76</v>
      </c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1"/>
      <c r="U40" s="41"/>
      <c r="V40" s="41"/>
      <c r="W40" s="41"/>
      <c r="X40" s="41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29"/>
    </row>
    <row r="41" spans="2:38" ht="15">
      <c r="B41" s="58" t="s">
        <v>92</v>
      </c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1"/>
      <c r="T41" s="41"/>
      <c r="U41" s="41"/>
      <c r="V41" s="41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29"/>
    </row>
    <row r="42" spans="2:38" ht="15">
      <c r="B42" s="58" t="s">
        <v>79</v>
      </c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41"/>
      <c r="X42" s="41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29"/>
    </row>
    <row r="43" spans="2:38" ht="15.75" thickBot="1">
      <c r="B43" s="38" t="s">
        <v>89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9"/>
    </row>
    <row r="44" spans="2:38" ht="15.75" thickBot="1">
      <c r="B44" s="55" t="s">
        <v>7</v>
      </c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51"/>
      <c r="Y44" s="51"/>
      <c r="Z44" s="51"/>
      <c r="AA44" s="51"/>
      <c r="AB44" s="51"/>
      <c r="AC44" s="50"/>
      <c r="AD44" s="50"/>
      <c r="AE44" s="50"/>
      <c r="AF44" s="50"/>
      <c r="AG44" s="50"/>
      <c r="AH44" s="50"/>
      <c r="AI44" s="50"/>
      <c r="AJ44" s="50"/>
      <c r="AK44" s="50"/>
      <c r="AL44" s="12"/>
    </row>
    <row r="45" spans="2:38" ht="15">
      <c r="B45" s="59" t="s">
        <v>93</v>
      </c>
      <c r="C45" s="4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57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</row>
    <row r="46" spans="2:38" ht="15">
      <c r="B46" s="58" t="s">
        <v>82</v>
      </c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41"/>
      <c r="Y46" s="41"/>
      <c r="Z46" s="41"/>
      <c r="AA46" s="41"/>
      <c r="AB46" s="41"/>
      <c r="AC46" s="37"/>
      <c r="AD46" s="37"/>
      <c r="AE46" s="37"/>
      <c r="AF46" s="37"/>
      <c r="AG46" s="37"/>
      <c r="AH46" s="37"/>
      <c r="AI46" s="37"/>
      <c r="AJ46" s="37"/>
      <c r="AK46" s="37"/>
      <c r="AL46" s="29"/>
    </row>
    <row r="47" spans="2:38" ht="15">
      <c r="B47" s="58" t="s">
        <v>83</v>
      </c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41"/>
      <c r="X47" s="41"/>
      <c r="Y47" s="41"/>
      <c r="Z47" s="41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29"/>
    </row>
    <row r="48" spans="2:38" ht="15">
      <c r="B48" s="58" t="s">
        <v>84</v>
      </c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41"/>
      <c r="AA48" s="41"/>
      <c r="AB48" s="41"/>
      <c r="AC48" s="37"/>
      <c r="AD48" s="37"/>
      <c r="AE48" s="37"/>
      <c r="AF48" s="37"/>
      <c r="AG48" s="37"/>
      <c r="AH48" s="37"/>
      <c r="AI48" s="37"/>
      <c r="AJ48" s="37"/>
      <c r="AK48" s="37"/>
      <c r="AL48" s="29"/>
    </row>
    <row r="49" spans="2:38" ht="15.75" thickBot="1">
      <c r="B49" s="38" t="s">
        <v>89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9"/>
    </row>
    <row r="50" spans="2:38" ht="15.75" thickBot="1">
      <c r="B50" s="30" t="s">
        <v>85</v>
      </c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3"/>
      <c r="AG50" s="33"/>
      <c r="AH50" s="33"/>
      <c r="AI50" s="33"/>
      <c r="AJ50" s="33"/>
      <c r="AK50" s="33"/>
      <c r="AL50" s="34"/>
    </row>
    <row r="51" spans="2:38" ht="15.75" thickBot="1">
      <c r="B51" s="60" t="s">
        <v>94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12"/>
    </row>
  </sheetData>
  <sheetProtection algorithmName="SHA-512" hashValue="KNVqZnOaPDZi52AAQv29GMMd0OKiGply1mGv3+5ZPlmwjwN1FUBmaxOns6Wn2aJXOQzXR9BpMV64tSQLsT9KiA==" saltValue="Jtws3fTXgbSFHngJ4UgDZw==" spinCount="100000" sheet="1" objects="1" scenarios="1"/>
  <mergeCells count="4">
    <mergeCell ref="B2:B3"/>
    <mergeCell ref="C2:AL2"/>
    <mergeCell ref="B12:B13"/>
    <mergeCell ref="C12:AL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Samuel</dc:creator>
  <cp:keywords/>
  <dc:description/>
  <cp:lastModifiedBy>McCoy, Eric</cp:lastModifiedBy>
  <dcterms:created xsi:type="dcterms:W3CDTF">2023-06-26T17:48:35Z</dcterms:created>
  <dcterms:modified xsi:type="dcterms:W3CDTF">2024-03-22T14:17:17Z</dcterms:modified>
  <cp:category/>
  <cp:version/>
  <cp:contentType/>
  <cp:contentStatus/>
</cp:coreProperties>
</file>